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5880" windowWidth="19230" windowHeight="5820"/>
  </bookViews>
  <sheets>
    <sheet name="Anexa1-IC-normare-cercetare" sheetId="18" r:id="rId1"/>
    <sheet name="Ramuri-Stiinta" sheetId="14" r:id="rId2"/>
    <sheet name="Personal didactic_RS" sheetId="6" state="hidden" r:id="rId3"/>
  </sheets>
  <definedNames>
    <definedName name="_xlnm.Print_Area" localSheetId="0">'Anexa1-IC-normare-cercetare'!$B$3:$BN$28</definedName>
    <definedName name="_xlnm.Print_Titles" localSheetId="0">'Anexa1-IC-normare-cercetare'!$B:$E</definedName>
    <definedName name="titlu" comment="1-titlu didactic">'Anexa1-IC-normare-cercetare'!$BD$27</definedName>
  </definedNames>
  <calcPr calcId="145621"/>
  <fileRecoveryPr repairLoad="1"/>
</workbook>
</file>

<file path=xl/calcChain.xml><?xml version="1.0" encoding="utf-8"?>
<calcChain xmlns="http://schemas.openxmlformats.org/spreadsheetml/2006/main">
  <c r="AU12" i="18"/>
  <c r="AU13"/>
  <c r="AU14"/>
  <c r="G18"/>
  <c r="G19"/>
  <c r="G20"/>
  <c r="G21"/>
  <c r="G22"/>
  <c r="G23"/>
  <c r="G24"/>
  <c r="G25"/>
  <c r="G26"/>
  <c r="G27"/>
  <c r="G28"/>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H28"/>
  <c r="H27"/>
  <c r="H26"/>
  <c r="H25"/>
  <c r="H24"/>
  <c r="H23"/>
  <c r="H22"/>
  <c r="H21"/>
  <c r="H20"/>
  <c r="H19"/>
  <c r="AX18" l="1"/>
  <c r="BC18"/>
  <c r="BD18"/>
  <c r="BF18"/>
  <c r="BG18"/>
  <c r="BH18"/>
  <c r="BI18"/>
  <c r="BJ18"/>
  <c r="BK18"/>
  <c r="BL18"/>
  <c r="BM18"/>
  <c r="BN18"/>
  <c r="BE18"/>
  <c r="AT18" l="1"/>
  <c r="AS18"/>
  <c r="AR18"/>
  <c r="AQ18"/>
  <c r="AP18"/>
  <c r="AO18"/>
  <c r="AN18"/>
  <c r="AM18"/>
  <c r="AL18"/>
  <c r="AK18"/>
  <c r="AJ18"/>
  <c r="AI18"/>
  <c r="AH18"/>
  <c r="AG18"/>
  <c r="AF18"/>
  <c r="AE18"/>
  <c r="AD18"/>
  <c r="AC18"/>
  <c r="AB18"/>
  <c r="AA18"/>
  <c r="Z18"/>
  <c r="Y18"/>
  <c r="X18"/>
  <c r="W18"/>
  <c r="V18"/>
  <c r="U18"/>
  <c r="T18"/>
  <c r="S18"/>
  <c r="R18"/>
  <c r="Q18"/>
  <c r="P18"/>
  <c r="O18"/>
  <c r="N18"/>
  <c r="M18"/>
  <c r="L18"/>
  <c r="K18"/>
  <c r="J18"/>
  <c r="I18"/>
  <c r="H18"/>
  <c r="AU17"/>
  <c r="AU16"/>
  <c r="AU15"/>
  <c r="AU20" s="1"/>
  <c r="AU11"/>
  <c r="AU10"/>
  <c r="AU9"/>
  <c r="AU19" s="1"/>
  <c r="AU21" l="1"/>
  <c r="AU24"/>
  <c r="AU22"/>
  <c r="AU25"/>
  <c r="AU18"/>
</calcChain>
</file>

<file path=xl/comments1.xml><?xml version="1.0" encoding="utf-8"?>
<comments xmlns="http://schemas.openxmlformats.org/spreadsheetml/2006/main">
  <authors>
    <author>Gabriela Jitaru</author>
  </authors>
  <commentList>
    <comment ref="E5" authorId="0">
      <text>
        <r>
          <rPr>
            <sz val="8"/>
            <color indexed="81"/>
            <rFont val="Tahoma"/>
            <family val="2"/>
          </rPr>
          <t xml:space="preserve">Se alege din lista derulantă, funcţia corespunzătoare cadrului didactic sau de cercetare menţionat pe rândul respectiv:
- Profesor
- Conferenţiar
- Lector/Şef de lucrări (SL)
- Asistent
- Preparator
- Cercetător ştiinţific I (CS I)
- Cercetător ştiinţific II (CS II)
- Cercetător ştiinţific III (CS III)
- Cercetător 
- Asistent de cercetare
</t>
        </r>
      </text>
    </comment>
    <comment ref="F5" authorId="0">
      <text>
        <r>
          <rPr>
            <sz val="8"/>
            <color indexed="81"/>
            <rFont val="Times New Roman"/>
            <family val="1"/>
          </rPr>
          <t xml:space="preserve">Se copletează cu valori de la 1 la 3, astfel:
1 - Personal titular cu funcţia de bază în universitate </t>
        </r>
        <r>
          <rPr>
            <i/>
            <sz val="7"/>
            <color indexed="81"/>
            <rFont val="Times New Roman"/>
            <family val="1"/>
          </rPr>
          <t>(personal didactic care ocupă o funcţie didactică în universitate, obţinută prin concurs, pe o perioadă nedeterminată, în condiţiile legii; se raportează numai salariaţii care au optat pentru funcţia de bază în universitate ca loc de muncă principal)</t>
        </r>
        <r>
          <rPr>
            <sz val="8"/>
            <color indexed="81"/>
            <rFont val="Times New Roman"/>
            <family val="1"/>
          </rPr>
          <t xml:space="preserve">.
2 - Personal titular fără funcţia de bază în universitate </t>
        </r>
        <r>
          <rPr>
            <i/>
            <sz val="7"/>
            <color indexed="81"/>
            <rFont val="Times New Roman"/>
            <family val="1"/>
          </rPr>
          <t>(personal didactic care ocupă o funcţie didactică de bază în altă instituţie)</t>
        </r>
        <r>
          <rPr>
            <sz val="8"/>
            <color indexed="81"/>
            <rFont val="Times New Roman"/>
            <family val="1"/>
          </rPr>
          <t xml:space="preserve">
3 - Personal angajat în condiţiile art. 294 alin. (3) - (5) din Legea nr. 1/2011 (cu normă întreagă, cu un contract pe perioadă determinată  valid în perioada de raportare)</t>
        </r>
      </text>
    </comment>
    <comment ref="G5" authorId="0">
      <text>
        <r>
          <rPr>
            <sz val="9"/>
            <color indexed="81"/>
            <rFont val="Tahoma"/>
            <family val="2"/>
          </rPr>
          <t xml:space="preserve">Se completează dacă are calitatea de conducator de doctorat:
1 - Da
0 - Nu
</t>
        </r>
      </text>
    </comment>
    <comment ref="AU5" authorId="0">
      <text>
        <r>
          <rPr>
            <sz val="9"/>
            <color indexed="81"/>
            <rFont val="Times New Roman"/>
            <family val="1"/>
          </rPr>
          <t xml:space="preserve">Pentru fiecare cadru didactic, suma fracţiilor raportate pe ramură de ştiinţă, din norma de bază,  trebuie sa aibă valoarea "1". 
</t>
        </r>
      </text>
    </comment>
    <comment ref="AV6" authorId="0">
      <text>
        <r>
          <rPr>
            <sz val="8"/>
            <color indexed="81"/>
            <rFont val="Times New Roman"/>
            <family val="1"/>
          </rPr>
          <t>Pentru fiecare cadru didactic şi de cercetare se introduce codul ramurii de ştiinţă (de la 1 la 39, după caz), corespunzătoare domeniului pentru care s-a raportat fişa de verificare CNATCDU (codul este corespunzator nr.col din acest tabel, sau cod_RS, col.A, din sheet-ul Ramuri-Stiinta).</t>
        </r>
      </text>
    </comment>
    <comment ref="AX6" authorId="0">
      <text>
        <r>
          <rPr>
            <sz val="8"/>
            <color indexed="81"/>
            <rFont val="Times New Roman"/>
            <family val="1"/>
          </rPr>
          <t>În situaţia în care un cadru didactic nu realizează unul dintre criteriile obligatorii stabilite de CNATDCU, se va marca printr-un "X".</t>
        </r>
      </text>
    </comment>
    <comment ref="AY6" authorId="0">
      <text>
        <r>
          <rPr>
            <sz val="8"/>
            <color indexed="81"/>
            <rFont val="Times New Roman"/>
            <family val="1"/>
          </rPr>
          <t xml:space="preserve">Se va menţiona indicativul criteriului neîndeplinit (conform </t>
        </r>
        <r>
          <rPr>
            <i/>
            <sz val="8"/>
            <color indexed="81"/>
            <rFont val="Times New Roman"/>
            <family val="1"/>
          </rPr>
          <t>Fişei de verificare a îndeplinirii standardelor minimale CNATDCU</t>
        </r>
        <r>
          <rPr>
            <sz val="8"/>
            <color indexed="81"/>
            <rFont val="Times New Roman"/>
            <family val="1"/>
          </rPr>
          <t xml:space="preserve">)
</t>
        </r>
      </text>
    </comment>
  </commentList>
</comments>
</file>

<file path=xl/comments2.xml><?xml version="1.0" encoding="utf-8"?>
<comments xmlns="http://schemas.openxmlformats.org/spreadsheetml/2006/main">
  <authors>
    <author>Gabriela Jitaru</author>
  </authors>
  <commentList>
    <comment ref="C1" authorId="0">
      <text>
        <r>
          <rPr>
            <b/>
            <sz val="8"/>
            <color indexed="81"/>
            <rFont val="Times New Roman"/>
            <family val="1"/>
          </rPr>
          <t>IMPORTANT!</t>
        </r>
        <r>
          <rPr>
            <sz val="8"/>
            <color indexed="81"/>
            <rFont val="Times New Roman"/>
            <family val="1"/>
          </rPr>
          <t xml:space="preserve"> Vă rugăm să completați doar valoarea "1", pentru ramurile de ştiinţă  în care există programe de studii la nivel de universitate. 
</t>
        </r>
      </text>
    </comment>
  </commentList>
</comments>
</file>

<file path=xl/sharedStrings.xml><?xml version="1.0" encoding="utf-8"?>
<sst xmlns="http://schemas.openxmlformats.org/spreadsheetml/2006/main" count="230" uniqueCount="134">
  <si>
    <t>ISI Galben</t>
  </si>
  <si>
    <t>Total</t>
  </si>
  <si>
    <t>CNP</t>
  </si>
  <si>
    <t>Nume si prenume cadru didactic</t>
  </si>
  <si>
    <t>A</t>
  </si>
  <si>
    <t>B</t>
  </si>
  <si>
    <t>C</t>
  </si>
  <si>
    <t>Nature/
Science</t>
  </si>
  <si>
    <t>ERIH INT2</t>
  </si>
  <si>
    <t>ERIH INT 1</t>
  </si>
  <si>
    <t>ISI Roşu</t>
  </si>
  <si>
    <t>Nr. 
Crt.</t>
  </si>
  <si>
    <t>Triadice</t>
  </si>
  <si>
    <t>Naţionale</t>
  </si>
  <si>
    <t xml:space="preserve">Universitatea……………………………………... </t>
  </si>
  <si>
    <t>Europene/
Internaţionale</t>
  </si>
  <si>
    <t>D</t>
  </si>
  <si>
    <t>Punctaj CNATDCU</t>
  </si>
  <si>
    <t>Matematică</t>
  </si>
  <si>
    <t>Fizică</t>
  </si>
  <si>
    <t>Chimie şi inginerie chimică</t>
  </si>
  <si>
    <t>Ştiinţele pământului şi atmosferei</t>
  </si>
  <si>
    <t>Inginerie civilă</t>
  </si>
  <si>
    <t>Inginerie electrică, electronică şi telecomunicaţii</t>
  </si>
  <si>
    <t>Inginerie geologică, mine, petrol şi gaze</t>
  </si>
  <si>
    <t>Ingineria transporturilor</t>
  </si>
  <si>
    <t>Ingineria resurselor vegetale şi animale</t>
  </si>
  <si>
    <t>Ingineria sistemelor, calculatoare şi tehnologia informaţiei</t>
  </si>
  <si>
    <t>Inginerie mecanică, mecatronică, inginerie industrială şi management</t>
  </si>
  <si>
    <t>Biologie</t>
  </si>
  <si>
    <t>Biochimie</t>
  </si>
  <si>
    <t>Medicină</t>
  </si>
  <si>
    <t>Medicină veterinară</t>
  </si>
  <si>
    <t>Medicină dentară</t>
  </si>
  <si>
    <t>Farmacie</t>
  </si>
  <si>
    <t>Ştiinţe juridice</t>
  </si>
  <si>
    <t>Ştiinţe administrative</t>
  </si>
  <si>
    <t>Ştiinţe ale comunicării</t>
  </si>
  <si>
    <t>Sociologie</t>
  </si>
  <si>
    <t>Ştiinţe politice</t>
  </si>
  <si>
    <t>Ştiinţe militare, informaţii şi ordine publică</t>
  </si>
  <si>
    <t>Psihologie şi ştiinţe comportamentale</t>
  </si>
  <si>
    <t>Filologie</t>
  </si>
  <si>
    <t>Filosofie</t>
  </si>
  <si>
    <t>Istorie</t>
  </si>
  <si>
    <t>Teologie</t>
  </si>
  <si>
    <t>Studii culturale</t>
  </si>
  <si>
    <t>Arhitectură şi urbanism</t>
  </si>
  <si>
    <t>Indicativ criteriu CNATDCU neindeplinit</t>
  </si>
  <si>
    <t>Matematică şi ştiinţe ale naturii</t>
  </si>
  <si>
    <t>Ştiinţe inginereşti</t>
  </si>
  <si>
    <t>Ştiinţe biologice şi biomedicale</t>
  </si>
  <si>
    <t>Ştiinţe sociale</t>
  </si>
  <si>
    <t>Ştiinţe economice (doar Cibernetică, statistică şi informatică economică)</t>
  </si>
  <si>
    <t>Ştiinţe economice (fără  Cibernetică, statistică şi informatică economică)</t>
  </si>
  <si>
    <t>Ştiinţe umaniste şi arte</t>
  </si>
  <si>
    <t>Arte vizuale (fără Istoria şi teoria artei)</t>
  </si>
  <si>
    <t>Arte vizuale (doar Istoria şi teoria artei)</t>
  </si>
  <si>
    <t>Teatru şi artele spectacolului</t>
  </si>
  <si>
    <t>Cinematografie şi media</t>
  </si>
  <si>
    <t>Ştiinţe Sportului şi Educatiei Fizice</t>
  </si>
  <si>
    <t>Muzică (fără Interpretare muzicală)</t>
  </si>
  <si>
    <t>Muzică (doar Interpretare muzicală)</t>
  </si>
  <si>
    <t>Ramura de ştiinţă (RS)</t>
  </si>
  <si>
    <t>Funcţie cadru didactic sau cercetare</t>
  </si>
  <si>
    <t>Personnal didactic</t>
  </si>
  <si>
    <t>Profesor</t>
  </si>
  <si>
    <t>Asistent</t>
  </si>
  <si>
    <t>Preparator</t>
  </si>
  <si>
    <t>Lista personal didactic</t>
  </si>
  <si>
    <t>Personal cu norma de cercetare</t>
  </si>
  <si>
    <t>Conferenţiar</t>
  </si>
  <si>
    <t>Lector/Şef de lucrări</t>
  </si>
  <si>
    <t>Cercetător ştiinţific I</t>
  </si>
  <si>
    <t>Cercetător ştiinţific II</t>
  </si>
  <si>
    <t>Cercetător ştiinţific III</t>
  </si>
  <si>
    <t xml:space="preserve">Cercetător </t>
  </si>
  <si>
    <t>Asistent de cercetare</t>
  </si>
  <si>
    <t>Ani</t>
  </si>
  <si>
    <t>DA</t>
  </si>
  <si>
    <t>NU</t>
  </si>
  <si>
    <t>E</t>
  </si>
  <si>
    <t>DA/NU</t>
  </si>
  <si>
    <t>Ramură de ştiinţă</t>
  </si>
  <si>
    <t>Nr.coloana ramura stiinta raportare CNATDCU</t>
  </si>
  <si>
    <t>Raportare IC2.1</t>
  </si>
  <si>
    <t>Raportare IC2.2</t>
  </si>
  <si>
    <t>Raportare IC2.3</t>
  </si>
  <si>
    <t>Forma de angajare</t>
  </si>
  <si>
    <t>F</t>
  </si>
  <si>
    <t>- Personal titular cu funcţia de bază în universitate: personal didactic care ocupă o funcţie didactică în universitate, obţinută prin concurs, pe o perioadă nedeterminată, în condiţiile legii; se raportează numai salariaţii care au optat pentru funcţia d</t>
  </si>
  <si>
    <t>- Personal titular fără funcţia de bază în universitate: personal didactic care ocupă o funcţie didactică de bază în altă instituţie</t>
  </si>
  <si>
    <t>- Personal angajat în condiţiile art. 294 alin. (3) - (5) din Legea nr. 1/2011 (cu normă întreagă, cu un contract pe perioadă determinată  valid în perioada de raportare)</t>
  </si>
  <si>
    <t>cod_RS</t>
  </si>
  <si>
    <t>din care</t>
  </si>
  <si>
    <t>Profesori</t>
  </si>
  <si>
    <t>Conferenţiari</t>
  </si>
  <si>
    <t>Lectori / Şefi de lucrări</t>
  </si>
  <si>
    <t>Asistenţi</t>
  </si>
  <si>
    <t>Preparatori</t>
  </si>
  <si>
    <t>Cercetător</t>
  </si>
  <si>
    <t>x</t>
  </si>
  <si>
    <t>X</t>
  </si>
  <si>
    <t>Criteriu CNATDCU neindeplinit</t>
  </si>
  <si>
    <t>Selectie_RS</t>
  </si>
  <si>
    <t>Punctaj total performanţă creaţie artistică</t>
  </si>
  <si>
    <t>Punctaj total perforomanţă sportivă</t>
  </si>
  <si>
    <t>angajat cu normă întreagă</t>
  </si>
  <si>
    <t>titular cu funcţia de bază</t>
  </si>
  <si>
    <t>titular fără funcţia de bază</t>
  </si>
  <si>
    <t>Conferentiar</t>
  </si>
  <si>
    <t>Lector/SL</t>
  </si>
  <si>
    <t>CS III</t>
  </si>
  <si>
    <t>CS II</t>
  </si>
  <si>
    <t>CS I</t>
  </si>
  <si>
    <t>Asistent cercetare</t>
  </si>
  <si>
    <t>Nr.citari creaţie artistică</t>
  </si>
  <si>
    <t>Punctaj total impact activitate sportivă</t>
  </si>
  <si>
    <t>Total general:</t>
  </si>
  <si>
    <t>Calitate conducator doctorat</t>
  </si>
  <si>
    <t>Indice Hirsch 
Google Scholar</t>
  </si>
  <si>
    <t>Indice Hirsch 
ISI Web of Science</t>
  </si>
  <si>
    <t>Indice Hirsch Scopus</t>
  </si>
  <si>
    <t>Nr.Brevete</t>
  </si>
  <si>
    <t>Nr.Articole</t>
  </si>
  <si>
    <t>Domenii fundamentale</t>
  </si>
  <si>
    <t>Ştiinţa Sportului şi Educatiei Fizice</t>
  </si>
  <si>
    <t>Ştiinţele Sportului şi Educaţiei Fizice</t>
  </si>
  <si>
    <t>Cercetator</t>
  </si>
  <si>
    <r>
      <t xml:space="preserve">NOTĂ: Pentru fiecare cadru didactic şi de cercetare se introduce codul ramurii de ştiinţă (de la 1 la 39, după caz), corespunzătoare domeniului pentru care s-a raportat fişa de verificare CNATCDU. 
În situaţia în care un cadru didactic nu realizează unul dintre criteriile obligatorii stabilite de CNATDCU, se va marca printr-un "X" coloana 43, "Criteriu neîndeplinit", și se va menţiona în col.44, indicativul criteriului neîndeplinit.
Pentru raportarea IC2.2, respectiv IC2.3, un cadru didactic sau cercetător ştiinţific nu poate fi raportat decât pentru una din următoarele situaţii: activitate ştiinţifică (col.45-47, pentru IC2.2, respectiv col.50-57, pentru IC2.3), creaţie artistică (col.48 - IC2.2, respectiv col.58 - IC2.3) sau performanţă sportivă (col.49-IC2.2, respectiv col.59 - IC2.3). 
</t>
    </r>
    <r>
      <rPr>
        <b/>
        <sz val="8"/>
        <color theme="1"/>
        <rFont val="Times New Roman"/>
        <family val="1"/>
      </rPr>
      <t>IMPORTANT!</t>
    </r>
    <r>
      <rPr>
        <sz val="8"/>
        <color theme="1"/>
        <rFont val="Times New Roman"/>
        <family val="1"/>
      </rPr>
      <t xml:space="preserve"> Completarea coloanelor de la 42 la 59 se face pe baza fişelor individuale pentru fiecare cadru didactic în parte şi categorie de informaţie solicitată </t>
    </r>
    <r>
      <rPr>
        <i/>
        <sz val="7"/>
        <color theme="1"/>
        <rFont val="Times New Roman"/>
        <family val="1"/>
      </rPr>
      <t>(col.42-44, conform Fişei de verificare a îndeplinirii standardelor minimale CNATDCU; col.45-47, conform documentelor pdf, cuprinzând indicii Hirsch calculaţi din platformele Google Scholar, Web of Science, respectiv Scopus; col.48, conform fişei individuale pentru impactul creaţiei artistice -v.Anexa4.1; col.49, conform fişei individuale pentru impactul performanţei sportive - v.Anexa 4.2; col.50-57, conform Fişei individuale de articole şi brevete - v.Anexa 5; col.58, conform Fişei individuale pentru performanţa creaţiei artistice - v.Anexa 5.1; col.59, conform Fişei individuale pentru performanţa sportivă - v.Anexa 5.2)</t>
    </r>
    <r>
      <rPr>
        <sz val="8"/>
        <color theme="1"/>
        <rFont val="Times New Roman"/>
        <family val="1"/>
      </rPr>
      <t>.
Vă rugăm să completați numai spațiile marcate cu culoarea galben. Puteţi insera rânduri în document, doar înainte de rândul cu TOTAL, prin selectarea unui rând formatat (marcat cu culoarea galben) şi apoi Copy &amp; Insert Copied Cells.</t>
    </r>
  </si>
  <si>
    <r>
      <t xml:space="preserve">NOTĂ: 
</t>
    </r>
    <r>
      <rPr>
        <b/>
        <sz val="8"/>
        <color theme="1"/>
        <rFont val="Times New Roman"/>
        <family val="1"/>
      </rPr>
      <t>IMPORTANT! Vă rugăm să completați în prima fază, în sheet-ul "Ramuri-Ştiinţă", valoarea "1"în col.C, pentru ramurile de ştiinţă  în care există programe de studii la nivel de universitate.</t>
    </r>
    <r>
      <rPr>
        <sz val="8"/>
        <color theme="1"/>
        <rFont val="Times New Roman"/>
        <family val="1"/>
      </rPr>
      <t xml:space="preserve">
În cazul personalului didactic care predă la programe aparţinând mai multor ramuri de ştiinţă, se raportează fracţionat, în funcţie de ponderea în postul de bază din statul de funcţii  (maximum două zecimale, exemplu: jumatate de norma = 0,50), suma fracţiilor pentru un cadru didactic având valoarea 1 (col.40).
Vă rugăm să completați numai spațiile marcate cu culoarea galben. Puteţi insera rânduri în document, doar înainte de rândul cu TOTAL, prin selectarea unui rând formatat (marcat cu culoarea galben) şi apoi Copy &amp; Insert Copied Cells.</t>
    </r>
  </si>
  <si>
    <r>
      <t xml:space="preserve">NOTĂ: 
</t>
    </r>
    <r>
      <rPr>
        <b/>
        <sz val="8"/>
        <rFont val="Times New Roman"/>
        <family val="1"/>
      </rPr>
      <t xml:space="preserve">IMPORTANT! Vă rugăm să completați în prima fază, în sheet-ul "Ramuri-Ştiinţă", valoarea "1"în col.C, pentru ramurile de ştiinţă  în care există programe de studii la nivel de universitate. </t>
    </r>
    <r>
      <rPr>
        <sz val="8"/>
        <color theme="1"/>
        <rFont val="Times New Roman"/>
        <family val="1"/>
      </rPr>
      <t xml:space="preserve">
În cazul personalului didactic care predă la programe aparţinând mai multor ramuri de ştiinţă, se raportează fracţionat, în funcţie de ponderea activităţilor aferente programelor respective în postul de bază din statul de funcţii  (maximum două zecimale, exemplu: jumatate de norma = 0,50), suma fracţiilor pentru un cadru didactic având valoarea 1 (col.40).
Vă rugăm să completați numai spațiile marcate cu culoarea galben. Puteţi insera rânduri în document, doar înainte de rândul cu TOTAL, prin selectarea unui rând formatat (marcat cu culoarea galben) şi apoi Copy &amp; Insert Copied Cells.</t>
    </r>
  </si>
  <si>
    <r>
      <t xml:space="preserve">NOTĂ: 
Se includ în tabel toate cadrele didactice şi de cercetare titulare </t>
    </r>
    <r>
      <rPr>
        <i/>
        <sz val="7"/>
        <color theme="1"/>
        <rFont val="Times New Roman"/>
        <family val="1"/>
      </rPr>
      <t>(inclusiv cadrele didactice angajate cu normă întreagă, cu un contract pe perioadă determinată conform art.294, din LEN 1/2011, valid în perioada de raportare)</t>
    </r>
    <r>
      <rPr>
        <sz val="8"/>
        <color theme="1"/>
        <rFont val="Times New Roman"/>
        <family val="1"/>
      </rPr>
      <t>. Pentru facilitarea verificărilor interne recomandăm gruparea pe facultăţi, respectiv departamente. 
Fiecare cadru didactic sau de cercetare al universităţii se raportează pe un singur rând.
Completarea în câmpurile aferente col.</t>
    </r>
    <r>
      <rPr>
        <sz val="8"/>
        <rFont val="Times New Roman"/>
        <family val="1"/>
        <charset val="238"/>
      </rPr>
      <t xml:space="preserve">D-G </t>
    </r>
    <r>
      <rPr>
        <sz val="8"/>
        <color theme="1"/>
        <rFont val="Times New Roman"/>
        <family val="1"/>
      </rPr>
      <t>se realizează prin selectare (completare cod) din listele predefinite corespunzătoare coloanelor.
Vă rugăm să completați numai spațiile marcate cu culoarea galben. Puteţi insera rânduri în document, doar înainte de rândul cu TOTAL, prin selectarea unui rând formatat (marcat cu culoarea galben) şi apoi Copy &amp; Insert Copied Cells.</t>
    </r>
  </si>
  <si>
    <t xml:space="preserve">
Anexa 1. Tabel instituţional privind normarea şi activitatea de cercetare a cadrelor didactice şi de cercetare din universitate (raportare IC2015)</t>
  </si>
</sst>
</file>

<file path=xl/styles.xml><?xml version="1.0" encoding="utf-8"?>
<styleSheet xmlns="http://schemas.openxmlformats.org/spreadsheetml/2006/main">
  <fonts count="36">
    <font>
      <sz val="11"/>
      <color theme="1"/>
      <name val="Calibri"/>
      <family val="2"/>
      <scheme val="minor"/>
    </font>
    <font>
      <b/>
      <sz val="10"/>
      <name val="Times New Roman"/>
      <family val="1"/>
    </font>
    <font>
      <sz val="10"/>
      <color rgb="FF000000"/>
      <name val="Times New Roman"/>
      <family val="1"/>
      <charset val="238"/>
    </font>
    <font>
      <sz val="10"/>
      <name val="Times New Roman"/>
      <family val="1"/>
      <charset val="238"/>
    </font>
    <font>
      <b/>
      <sz val="10"/>
      <name val="Times New Roman"/>
      <family val="1"/>
      <charset val="238"/>
    </font>
    <font>
      <b/>
      <u/>
      <sz val="10"/>
      <name val="Times New Roman"/>
      <family val="1"/>
    </font>
    <font>
      <sz val="9"/>
      <color indexed="81"/>
      <name val="Tahoma"/>
      <family val="2"/>
    </font>
    <font>
      <b/>
      <sz val="9"/>
      <name val="Times New Roman"/>
      <family val="1"/>
    </font>
    <font>
      <sz val="11"/>
      <color theme="1"/>
      <name val="Times New Roman"/>
      <family val="1"/>
    </font>
    <font>
      <b/>
      <sz val="8"/>
      <name val="Times New Roman"/>
      <family val="1"/>
    </font>
    <font>
      <sz val="9"/>
      <color theme="1"/>
      <name val="Times New Roman"/>
      <family val="1"/>
    </font>
    <font>
      <b/>
      <sz val="10"/>
      <color theme="1"/>
      <name val="Times New Roman"/>
      <family val="1"/>
    </font>
    <font>
      <sz val="7"/>
      <name val="Times New Roman"/>
      <family val="1"/>
    </font>
    <font>
      <i/>
      <sz val="7"/>
      <name val="Times New Roman"/>
      <family val="1"/>
    </font>
    <font>
      <sz val="8"/>
      <color theme="1"/>
      <name val="Times New Roman"/>
      <family val="1"/>
    </font>
    <font>
      <sz val="8"/>
      <name val="Times New Roman"/>
      <family val="1"/>
    </font>
    <font>
      <sz val="10"/>
      <color theme="1"/>
      <name val="Times New Roman"/>
      <family val="1"/>
    </font>
    <font>
      <b/>
      <sz val="8"/>
      <color theme="1"/>
      <name val="Times New Roman"/>
      <family val="1"/>
    </font>
    <font>
      <b/>
      <sz val="7"/>
      <name val="Times New Roman"/>
      <family val="1"/>
    </font>
    <font>
      <b/>
      <sz val="7"/>
      <color theme="1"/>
      <name val="Times New Roman"/>
      <family val="1"/>
    </font>
    <font>
      <sz val="7"/>
      <color theme="1"/>
      <name val="Times New Roman"/>
      <family val="1"/>
    </font>
    <font>
      <sz val="8"/>
      <color indexed="81"/>
      <name val="Times New Roman"/>
      <family val="1"/>
    </font>
    <font>
      <sz val="8"/>
      <name val="Times New Roman"/>
      <family val="1"/>
      <charset val="238"/>
    </font>
    <font>
      <sz val="10"/>
      <name val="Times-R New"/>
      <family val="1"/>
    </font>
    <font>
      <sz val="8"/>
      <name val="Arial Narrow"/>
      <family val="2"/>
    </font>
    <font>
      <sz val="9"/>
      <color indexed="81"/>
      <name val="Times New Roman"/>
      <family val="1"/>
    </font>
    <font>
      <b/>
      <sz val="8"/>
      <color indexed="81"/>
      <name val="Times New Roman"/>
      <family val="1"/>
    </font>
    <font>
      <b/>
      <sz val="8"/>
      <name val="Arial Narrow"/>
      <family val="2"/>
    </font>
    <font>
      <sz val="8"/>
      <color indexed="81"/>
      <name val="Tahoma"/>
      <family val="2"/>
    </font>
    <font>
      <i/>
      <sz val="8"/>
      <color indexed="81"/>
      <name val="Times New Roman"/>
      <family val="1"/>
    </font>
    <font>
      <i/>
      <sz val="7"/>
      <color indexed="81"/>
      <name val="Times New Roman"/>
      <family val="1"/>
    </font>
    <font>
      <i/>
      <sz val="7"/>
      <color theme="1"/>
      <name val="Times New Roman"/>
      <family val="1"/>
    </font>
    <font>
      <b/>
      <sz val="9"/>
      <name val="Arial Narrow"/>
      <family val="2"/>
    </font>
    <font>
      <sz val="9"/>
      <name val="Arial Narrow"/>
      <family val="2"/>
    </font>
    <font>
      <sz val="10"/>
      <name val="Arial Narrow"/>
      <family val="2"/>
    </font>
    <font>
      <b/>
      <sz val="11"/>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5D9F1"/>
        <bgColor indexed="64"/>
      </patternFill>
    </fill>
    <fill>
      <patternFill patternType="solid">
        <fgColor theme="3" tint="0.59999389629810485"/>
        <bgColor indexed="64"/>
      </patternFill>
    </fill>
    <fill>
      <patternFill patternType="solid">
        <fgColor indexed="43"/>
        <bgColor indexed="64"/>
      </patternFill>
    </fill>
    <fill>
      <patternFill patternType="solid">
        <fgColor theme="0" tint="-4.9989318521683403E-2"/>
        <bgColor indexed="64"/>
      </patternFill>
    </fill>
  </fills>
  <borders count="39">
    <border>
      <left/>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34998626667073579"/>
      </left>
      <right style="thin">
        <color theme="0" tint="-0.34998626667073579"/>
      </right>
      <top style="thin">
        <color theme="0" tint="-0.34998626667073579"/>
      </top>
      <bottom/>
      <diagonal/>
    </border>
    <border>
      <left style="medium">
        <color rgb="FFBFBFBF"/>
      </left>
      <right style="medium">
        <color rgb="FFBFBFBF"/>
      </right>
      <top style="medium">
        <color rgb="FFBFBFBF"/>
      </top>
      <bottom style="thin">
        <color rgb="FFBFBFBF"/>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style="thin">
        <color rgb="FFBFBFBF"/>
      </top>
      <bottom style="medium">
        <color rgb="FFBFBFBF"/>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medium">
        <color theme="0" tint="-0.34998626667073579"/>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medium">
        <color theme="0" tint="-0.34998626667073579"/>
      </top>
      <bottom/>
      <diagonal/>
    </border>
    <border>
      <left/>
      <right style="thin">
        <color theme="0" tint="-0.34998626667073579"/>
      </right>
      <top style="medium">
        <color theme="0" tint="-0.34998626667073579"/>
      </top>
      <bottom/>
      <diagonal/>
    </border>
    <border>
      <left/>
      <right style="medium">
        <color rgb="FFBFBFBF"/>
      </right>
      <top style="medium">
        <color rgb="FFBFBFBF"/>
      </top>
      <bottom/>
      <diagonal/>
    </border>
    <border>
      <left/>
      <right style="medium">
        <color rgb="FFBFBFBF"/>
      </right>
      <top/>
      <bottom/>
      <diagonal/>
    </border>
    <border>
      <left/>
      <right style="medium">
        <color rgb="FFBFBFBF"/>
      </right>
      <top style="thin">
        <color rgb="FFBFBFBF"/>
      </top>
      <bottom/>
      <diagonal/>
    </border>
    <border>
      <left style="thin">
        <color theme="0" tint="-0.34998626667073579"/>
      </left>
      <right/>
      <top style="medium">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0" fontId="23" fillId="0" borderId="0"/>
  </cellStyleXfs>
  <cellXfs count="125">
    <xf numFmtId="0" fontId="0" fillId="0" borderId="0" xfId="0"/>
    <xf numFmtId="0" fontId="2" fillId="0" borderId="16" xfId="0" applyFont="1" applyBorder="1" applyAlignment="1">
      <alignment horizontal="left" vertical="center" wrapText="1"/>
    </xf>
    <xf numFmtId="0" fontId="0" fillId="0" borderId="0" xfId="0" applyAlignment="1">
      <alignment horizontal="left"/>
    </xf>
    <xf numFmtId="0" fontId="3" fillId="0" borderId="16" xfId="0" applyFont="1" applyBorder="1" applyAlignment="1">
      <alignment horizontal="left"/>
    </xf>
    <xf numFmtId="0" fontId="1" fillId="4" borderId="18" xfId="0" applyFont="1" applyFill="1" applyBorder="1" applyAlignment="1">
      <alignment horizontal="center" vertical="center" wrapText="1"/>
    </xf>
    <xf numFmtId="0" fontId="2" fillId="0" borderId="19" xfId="0" applyFont="1" applyBorder="1" applyAlignment="1">
      <alignment vertical="center" wrapText="1"/>
    </xf>
    <xf numFmtId="0" fontId="2" fillId="0" borderId="19" xfId="0" applyFont="1" applyBorder="1" applyAlignment="1">
      <alignment horizontal="left" vertical="center" wrapText="1"/>
    </xf>
    <xf numFmtId="0" fontId="3" fillId="0" borderId="19" xfId="0" applyFont="1" applyBorder="1" applyAlignment="1">
      <alignment horizontal="left"/>
    </xf>
    <xf numFmtId="0" fontId="3" fillId="0" borderId="19" xfId="0" applyFont="1" applyFill="1" applyBorder="1" applyAlignment="1">
      <alignment horizontal="center" vertical="center" wrapText="1"/>
    </xf>
    <xf numFmtId="0" fontId="2" fillId="0" borderId="20" xfId="0" applyFont="1" applyBorder="1" applyAlignment="1">
      <alignment vertical="center" wrapText="1"/>
    </xf>
    <xf numFmtId="0" fontId="5" fillId="4" borderId="19" xfId="0" applyFont="1" applyFill="1" applyBorder="1" applyAlignment="1">
      <alignment horizontal="center" vertical="center" wrapText="1"/>
    </xf>
    <xf numFmtId="0" fontId="0" fillId="0" borderId="19" xfId="0" applyBorder="1"/>
    <xf numFmtId="0" fontId="0" fillId="0" borderId="20" xfId="0" applyBorder="1"/>
    <xf numFmtId="0" fontId="0" fillId="5" borderId="0" xfId="0" applyFill="1"/>
    <xf numFmtId="4" fontId="0" fillId="0" borderId="0" xfId="0" applyNumberFormat="1"/>
    <xf numFmtId="0" fontId="8" fillId="0" borderId="0" xfId="0" applyFont="1"/>
    <xf numFmtId="0" fontId="8" fillId="0" borderId="0" xfId="0" applyFont="1" applyBorder="1"/>
    <xf numFmtId="0" fontId="13" fillId="0" borderId="12" xfId="0" applyFont="1" applyBorder="1" applyAlignment="1">
      <alignment horizontal="center" vertical="center"/>
    </xf>
    <xf numFmtId="0" fontId="13" fillId="0" borderId="13" xfId="0" applyFont="1" applyBorder="1" applyAlignment="1">
      <alignment horizontal="center" vertical="center" wrapText="1"/>
    </xf>
    <xf numFmtId="0" fontId="13" fillId="0" borderId="26" xfId="0" applyFont="1" applyBorder="1" applyAlignment="1">
      <alignment horizontal="center" vertical="center" wrapText="1"/>
    </xf>
    <xf numFmtId="0" fontId="8" fillId="0" borderId="0" xfId="0" applyFont="1" applyFill="1"/>
    <xf numFmtId="0" fontId="13" fillId="0" borderId="13" xfId="0" applyFont="1" applyBorder="1" applyAlignment="1">
      <alignment horizontal="center" vertical="center"/>
    </xf>
    <xf numFmtId="0" fontId="14" fillId="0" borderId="0" xfId="0" applyFont="1"/>
    <xf numFmtId="0" fontId="13" fillId="0" borderId="13" xfId="0" applyFont="1" applyBorder="1" applyAlignment="1">
      <alignment horizontal="right" vertical="center" wrapText="1"/>
    </xf>
    <xf numFmtId="0" fontId="8" fillId="0" borderId="0" xfId="0" applyFont="1" applyAlignment="1">
      <alignment horizontal="right"/>
    </xf>
    <xf numFmtId="0" fontId="11" fillId="0" borderId="0" xfId="0" applyFont="1" applyBorder="1" applyAlignment="1">
      <alignment wrapText="1"/>
    </xf>
    <xf numFmtId="0" fontId="0" fillId="0" borderId="0" xfId="0" quotePrefix="1"/>
    <xf numFmtId="0" fontId="14" fillId="0" borderId="0" xfId="0" applyFont="1" applyAlignment="1">
      <alignment horizontal="right"/>
    </xf>
    <xf numFmtId="0" fontId="12" fillId="0" borderId="8" xfId="0" applyFont="1" applyBorder="1" applyAlignment="1">
      <alignment horizontal="center" vertical="center" textRotation="90" wrapText="1"/>
    </xf>
    <xf numFmtId="0" fontId="10" fillId="0" borderId="0" xfId="0" applyFont="1"/>
    <xf numFmtId="0" fontId="10" fillId="0" borderId="0" xfId="0" applyFont="1" applyAlignment="1">
      <alignment vertical="center" wrapText="1" shrinkToFit="1"/>
    </xf>
    <xf numFmtId="0" fontId="16" fillId="0" borderId="0" xfId="0" applyFont="1"/>
    <xf numFmtId="0" fontId="14" fillId="0" borderId="5" xfId="0" applyFont="1" applyBorder="1"/>
    <xf numFmtId="0" fontId="27" fillId="0" borderId="5" xfId="1" applyFont="1" applyBorder="1" applyAlignment="1">
      <alignment horizontal="left" vertical="center" wrapText="1"/>
    </xf>
    <xf numFmtId="0" fontId="24" fillId="0" borderId="5" xfId="1" applyFont="1" applyBorder="1" applyAlignment="1">
      <alignment horizontal="left" vertical="center" wrapText="1"/>
    </xf>
    <xf numFmtId="0" fontId="14" fillId="2" borderId="4" xfId="0" applyFont="1" applyFill="1" applyBorder="1" applyProtection="1">
      <protection locked="0"/>
    </xf>
    <xf numFmtId="49" fontId="14" fillId="2" borderId="5" xfId="0" applyNumberFormat="1" applyFont="1" applyFill="1" applyBorder="1" applyProtection="1">
      <protection locked="0"/>
    </xf>
    <xf numFmtId="0" fontId="14" fillId="2" borderId="5" xfId="0" applyFont="1" applyFill="1" applyBorder="1" applyAlignment="1" applyProtection="1">
      <alignment horizontal="center" vertical="center" wrapText="1"/>
      <protection locked="0"/>
    </xf>
    <xf numFmtId="0" fontId="8" fillId="0" borderId="0" xfId="0" applyFont="1" applyProtection="1">
      <protection locked="0"/>
    </xf>
    <xf numFmtId="0" fontId="14" fillId="2" borderId="21" xfId="0" applyFont="1" applyFill="1" applyBorder="1" applyProtection="1">
      <protection locked="0"/>
    </xf>
    <xf numFmtId="49" fontId="14" fillId="2" borderId="17" xfId="0" applyNumberFormat="1" applyFont="1" applyFill="1" applyBorder="1" applyProtection="1">
      <protection locked="0"/>
    </xf>
    <xf numFmtId="0" fontId="14" fillId="2" borderId="17" xfId="0" applyFont="1" applyFill="1" applyBorder="1" applyAlignment="1" applyProtection="1">
      <alignment horizontal="center" vertical="center" wrapText="1"/>
      <protection locked="0"/>
    </xf>
    <xf numFmtId="0" fontId="0" fillId="7" borderId="0" xfId="0" applyFill="1"/>
    <xf numFmtId="0" fontId="14" fillId="0" borderId="2" xfId="0" applyFont="1" applyBorder="1"/>
    <xf numFmtId="0" fontId="14" fillId="0" borderId="31" xfId="0" applyFont="1" applyBorder="1"/>
    <xf numFmtId="0" fontId="14" fillId="0" borderId="0" xfId="0" applyFont="1" applyBorder="1"/>
    <xf numFmtId="3" fontId="15" fillId="2" borderId="5" xfId="0" applyNumberFormat="1" applyFont="1" applyFill="1" applyBorder="1" applyAlignment="1" applyProtection="1">
      <alignment horizontal="right" vertical="center" wrapText="1"/>
      <protection locked="0"/>
    </xf>
    <xf numFmtId="2" fontId="14" fillId="2" borderId="5" xfId="0" applyNumberFormat="1" applyFont="1" applyFill="1" applyBorder="1" applyAlignment="1" applyProtection="1">
      <alignment horizontal="right" vertical="center" wrapText="1"/>
      <protection locked="0"/>
    </xf>
    <xf numFmtId="4" fontId="14" fillId="2" borderId="5" xfId="0" applyNumberFormat="1" applyFont="1" applyFill="1" applyBorder="1" applyAlignment="1" applyProtection="1">
      <alignment horizontal="right" vertical="center" wrapText="1"/>
      <protection locked="0"/>
    </xf>
    <xf numFmtId="2" fontId="14" fillId="2" borderId="17" xfId="0" applyNumberFormat="1" applyFont="1" applyFill="1" applyBorder="1" applyAlignment="1" applyProtection="1">
      <alignment horizontal="right" vertical="center" wrapText="1"/>
      <protection locked="0"/>
    </xf>
    <xf numFmtId="4" fontId="14" fillId="2" borderId="17" xfId="0" applyNumberFormat="1" applyFont="1" applyFill="1" applyBorder="1" applyAlignment="1" applyProtection="1">
      <alignment horizontal="right" vertical="center" wrapText="1"/>
      <protection locked="0"/>
    </xf>
    <xf numFmtId="1" fontId="14" fillId="2" borderId="5" xfId="0" applyNumberFormat="1" applyFont="1" applyFill="1" applyBorder="1" applyAlignment="1" applyProtection="1">
      <alignment horizontal="right" vertical="center" wrapText="1"/>
      <protection locked="0"/>
    </xf>
    <xf numFmtId="0" fontId="14" fillId="2" borderId="5" xfId="0" applyNumberFormat="1" applyFont="1" applyFill="1" applyBorder="1" applyAlignment="1" applyProtection="1">
      <alignment horizontal="right" vertical="center" wrapText="1"/>
      <protection locked="0"/>
    </xf>
    <xf numFmtId="1" fontId="15" fillId="2" borderId="5" xfId="0" applyNumberFormat="1" applyFont="1" applyFill="1" applyBorder="1" applyAlignment="1" applyProtection="1">
      <alignment horizontal="right" vertical="center" wrapText="1"/>
      <protection locked="0"/>
    </xf>
    <xf numFmtId="0" fontId="14" fillId="2" borderId="6" xfId="0" applyNumberFormat="1" applyFont="1" applyFill="1" applyBorder="1" applyAlignment="1" applyProtection="1">
      <alignment horizontal="right" vertical="center" wrapText="1"/>
      <protection locked="0"/>
    </xf>
    <xf numFmtId="0" fontId="32" fillId="0" borderId="5" xfId="1" applyFont="1" applyBorder="1" applyAlignment="1">
      <alignment horizontal="left" vertical="center" wrapText="1"/>
    </xf>
    <xf numFmtId="0" fontId="33" fillId="0" borderId="5" xfId="1" applyFont="1" applyBorder="1" applyAlignment="1">
      <alignment horizontal="left" vertical="center" wrapText="1"/>
    </xf>
    <xf numFmtId="0" fontId="33" fillId="0" borderId="5" xfId="1" applyFont="1" applyBorder="1" applyAlignment="1">
      <alignment horizontal="right" vertical="center" wrapText="1"/>
    </xf>
    <xf numFmtId="0" fontId="34" fillId="6" borderId="5" xfId="1" applyFont="1" applyFill="1" applyBorder="1" applyAlignment="1" applyProtection="1">
      <alignment horizontal="right" vertical="center" wrapText="1"/>
      <protection locked="0"/>
    </xf>
    <xf numFmtId="0" fontId="14" fillId="2" borderId="5" xfId="0" applyNumberFormat="1" applyFont="1" applyFill="1" applyBorder="1" applyAlignment="1" applyProtection="1">
      <alignment horizontal="left" vertical="center" wrapText="1"/>
      <protection locked="0"/>
    </xf>
    <xf numFmtId="0" fontId="14" fillId="2" borderId="17" xfId="0" applyNumberFormat="1" applyFont="1" applyFill="1" applyBorder="1" applyAlignment="1" applyProtection="1">
      <alignment horizontal="left" vertical="center" wrapText="1"/>
      <protection locked="0"/>
    </xf>
    <xf numFmtId="0" fontId="17" fillId="0" borderId="28" xfId="0" applyNumberFormat="1" applyFont="1" applyBorder="1" applyAlignment="1">
      <alignment horizontal="right" wrapText="1"/>
    </xf>
    <xf numFmtId="0" fontId="17" fillId="0" borderId="28" xfId="0" applyFont="1" applyBorder="1" applyAlignment="1">
      <alignment horizontal="right"/>
    </xf>
    <xf numFmtId="0" fontId="17" fillId="0" borderId="28" xfId="0" applyNumberFormat="1" applyFont="1" applyBorder="1" applyAlignment="1">
      <alignment horizontal="right"/>
    </xf>
    <xf numFmtId="0" fontId="17" fillId="0" borderId="29" xfId="0" applyNumberFormat="1" applyFont="1" applyBorder="1" applyAlignment="1">
      <alignment horizontal="right"/>
    </xf>
    <xf numFmtId="49" fontId="20" fillId="2" borderId="5" xfId="0" applyNumberFormat="1" applyFont="1" applyFill="1" applyBorder="1" applyProtection="1">
      <protection locked="0"/>
    </xf>
    <xf numFmtId="49" fontId="20" fillId="2" borderId="17" xfId="0" applyNumberFormat="1" applyFont="1" applyFill="1" applyBorder="1" applyProtection="1">
      <protection locked="0"/>
    </xf>
    <xf numFmtId="0" fontId="20" fillId="2" borderId="5" xfId="0" applyFont="1" applyFill="1" applyBorder="1" applyAlignment="1" applyProtection="1">
      <alignment horizontal="left" vertical="center" wrapText="1"/>
      <protection locked="0"/>
    </xf>
    <xf numFmtId="0" fontId="20" fillId="2" borderId="17" xfId="0" applyFont="1" applyFill="1" applyBorder="1" applyAlignment="1" applyProtection="1">
      <alignment horizontal="left" vertical="center" wrapText="1"/>
      <protection locked="0"/>
    </xf>
    <xf numFmtId="0" fontId="9" fillId="2" borderId="5" xfId="0" applyNumberFormat="1" applyFont="1" applyFill="1" applyBorder="1" applyAlignment="1" applyProtection="1">
      <alignment horizontal="right" vertical="center" wrapText="1"/>
      <protection locked="0"/>
    </xf>
    <xf numFmtId="0" fontId="9" fillId="2" borderId="17" xfId="0" applyNumberFormat="1" applyFont="1" applyFill="1" applyBorder="1" applyAlignment="1" applyProtection="1">
      <alignment horizontal="right" vertical="center" wrapText="1"/>
      <protection locked="0"/>
    </xf>
    <xf numFmtId="0" fontId="35" fillId="0" borderId="0" xfId="0" applyFont="1" applyAlignment="1">
      <alignment horizontal="left" vertical="top"/>
    </xf>
    <xf numFmtId="0" fontId="20" fillId="0" borderId="5" xfId="0" applyFont="1" applyBorder="1" applyAlignment="1">
      <alignment horizontal="center" vertical="center" textRotation="90" wrapText="1"/>
    </xf>
    <xf numFmtId="0" fontId="20" fillId="0" borderId="8" xfId="0" applyFont="1" applyBorder="1" applyAlignment="1">
      <alignment horizontal="center" vertical="center" textRotation="90" wrapText="1"/>
    </xf>
    <xf numFmtId="0" fontId="17" fillId="0" borderId="5" xfId="0" applyFont="1" applyBorder="1" applyAlignment="1">
      <alignment horizontal="center" wrapText="1"/>
    </xf>
    <xf numFmtId="0" fontId="20" fillId="0" borderId="6" xfId="0" applyFont="1" applyBorder="1" applyAlignment="1">
      <alignment horizontal="center" vertical="center" textRotation="90" wrapText="1"/>
    </xf>
    <xf numFmtId="0" fontId="20" fillId="0" borderId="9"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7" fillId="0" borderId="2" xfId="0" applyFont="1" applyBorder="1" applyAlignment="1">
      <alignment horizontal="right" vertical="center" textRotation="90" wrapText="1"/>
    </xf>
    <xf numFmtId="0" fontId="7" fillId="0" borderId="5" xfId="0" applyFont="1" applyBorder="1" applyAlignment="1">
      <alignment horizontal="right" vertical="center" textRotation="90" wrapText="1"/>
    </xf>
    <xf numFmtId="0" fontId="7" fillId="0" borderId="8" xfId="0" applyFont="1" applyBorder="1" applyAlignment="1">
      <alignment horizontal="right" vertical="center" textRotation="90"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17" fillId="0" borderId="2"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1" fillId="0" borderId="0" xfId="0" applyFont="1" applyBorder="1" applyAlignment="1">
      <alignment horizontal="left" wrapText="1"/>
    </xf>
    <xf numFmtId="0" fontId="8" fillId="0" borderId="0" xfId="0" applyFont="1" applyAlignment="1">
      <alignment horizontal="left"/>
    </xf>
    <xf numFmtId="0" fontId="14" fillId="3" borderId="8"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2" xfId="0" applyFont="1" applyBorder="1" applyAlignment="1">
      <alignment horizontal="center" vertical="center" textRotation="90" wrapText="1"/>
    </xf>
    <xf numFmtId="0" fontId="18" fillId="0" borderId="5" xfId="0" applyFont="1" applyBorder="1" applyAlignment="1">
      <alignment horizontal="center" vertical="center" textRotation="90" wrapText="1"/>
    </xf>
    <xf numFmtId="0" fontId="18" fillId="0" borderId="8" xfId="0" applyFont="1" applyBorder="1" applyAlignment="1">
      <alignment horizontal="center" vertical="center" textRotation="90" wrapText="1"/>
    </xf>
    <xf numFmtId="0" fontId="14" fillId="0" borderId="5" xfId="0" applyFont="1" applyBorder="1" applyAlignment="1">
      <alignment horizontal="left" vertical="center" wrapText="1"/>
    </xf>
    <xf numFmtId="2" fontId="17" fillId="7" borderId="28" xfId="0" applyNumberFormat="1" applyFont="1" applyFill="1" applyBorder="1" applyAlignment="1">
      <alignment horizontal="center" wrapText="1"/>
    </xf>
    <xf numFmtId="0" fontId="17" fillId="7" borderId="28" xfId="0" applyFont="1" applyFill="1" applyBorder="1" applyAlignment="1">
      <alignment horizontal="center"/>
    </xf>
    <xf numFmtId="0" fontId="14" fillId="0" borderId="36"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3" borderId="2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0" borderId="14" xfId="0" applyFont="1" applyBorder="1" applyAlignment="1">
      <alignment horizontal="left" vertical="center" wrapText="1"/>
    </xf>
    <xf numFmtId="0" fontId="14" fillId="0" borderId="2" xfId="0" applyFont="1" applyBorder="1" applyAlignment="1">
      <alignment horizontal="left" vertical="center" wrapText="1"/>
    </xf>
    <xf numFmtId="0" fontId="33" fillId="0" borderId="17" xfId="1" applyFont="1" applyBorder="1" applyAlignment="1">
      <alignment horizontal="left" vertical="center" wrapText="1"/>
    </xf>
    <xf numFmtId="0" fontId="33" fillId="0" borderId="22" xfId="1" applyFont="1" applyBorder="1" applyAlignment="1">
      <alignment horizontal="left" vertical="center" wrapText="1"/>
    </xf>
    <xf numFmtId="0" fontId="33" fillId="0" borderId="13" xfId="1" applyFont="1" applyBorder="1" applyAlignment="1">
      <alignment horizontal="left"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4" fillId="0" borderId="0" xfId="0" applyFont="1" applyBorder="1" applyAlignment="1">
      <alignment horizontal="center"/>
    </xf>
    <xf numFmtId="0" fontId="1" fillId="4" borderId="35" xfId="0" applyFont="1" applyFill="1" applyBorder="1" applyAlignment="1">
      <alignment horizontal="center" vertical="center" wrapText="1"/>
    </xf>
  </cellXfs>
  <cellStyles count="2">
    <cellStyle name="Normal" xfId="0" builtinId="0"/>
    <cellStyle name="Normal_tabele" xfId="1"/>
  </cellStyles>
  <dxfs count="2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rgb="FF00B050"/>
  </sheetPr>
  <dimension ref="B1:BN32"/>
  <sheetViews>
    <sheetView tabSelected="1" zoomScale="110" zoomScaleNormal="110" workbookViewId="0">
      <pane xSplit="7" ySplit="8" topLeftCell="H9" activePane="bottomRight" state="frozen"/>
      <selection pane="topRight" activeCell="H1" sqref="H1"/>
      <selection pane="bottomLeft" activeCell="A8" sqref="A8"/>
      <selection pane="bottomRight" activeCell="BF7" sqref="BF7"/>
    </sheetView>
  </sheetViews>
  <sheetFormatPr defaultRowHeight="15"/>
  <cols>
    <col min="1" max="1" width="0.5703125" style="15" customWidth="1"/>
    <col min="2" max="2" width="4.28515625" style="15" customWidth="1"/>
    <col min="3" max="3" width="21.140625" style="15" customWidth="1"/>
    <col min="4" max="4" width="10.140625" style="15" customWidth="1"/>
    <col min="5" max="5" width="10.7109375" style="15" customWidth="1"/>
    <col min="6" max="6" width="3.42578125" style="15" customWidth="1"/>
    <col min="7" max="7" width="4.140625" style="15" customWidth="1"/>
    <col min="8" max="24" width="5.5703125" style="15" customWidth="1"/>
    <col min="25" max="46" width="4.42578125" style="15" customWidth="1"/>
    <col min="47" max="47" width="6.140625" style="24" customWidth="1"/>
    <col min="48" max="48" width="4.7109375" style="15" customWidth="1"/>
    <col min="49" max="49" width="6.140625" style="15" customWidth="1"/>
    <col min="50" max="50" width="4" style="15" customWidth="1"/>
    <col min="51" max="51" width="8.28515625" style="15" customWidth="1"/>
    <col min="52" max="54" width="5.28515625" style="15" customWidth="1"/>
    <col min="55" max="55" width="6.140625" style="15" customWidth="1"/>
    <col min="56" max="56" width="6.28515625" style="15" customWidth="1"/>
    <col min="57" max="57" width="4.42578125" style="15" customWidth="1"/>
    <col min="58" max="61" width="5.28515625" style="15" customWidth="1"/>
    <col min="62" max="62" width="4.28515625" style="15" customWidth="1"/>
    <col min="63" max="64" width="5.28515625" style="15" customWidth="1"/>
    <col min="65" max="65" width="5.7109375" style="15" customWidth="1"/>
    <col min="66" max="66" width="5.42578125" style="15" customWidth="1"/>
    <col min="67" max="16384" width="9.140625" style="15"/>
  </cols>
  <sheetData>
    <row r="1" spans="2:66" ht="3" customHeight="1"/>
    <row r="2" spans="2:66" ht="18" customHeight="1">
      <c r="B2" s="71" t="s">
        <v>133</v>
      </c>
    </row>
    <row r="3" spans="2:66" ht="15.75" customHeight="1">
      <c r="B3" s="89" t="s">
        <v>14</v>
      </c>
      <c r="C3" s="89"/>
      <c r="D3" s="89"/>
      <c r="E3" s="89"/>
      <c r="F3" s="89"/>
      <c r="G3" s="89"/>
      <c r="H3" s="25"/>
      <c r="I3" s="25"/>
      <c r="J3" s="25"/>
      <c r="K3" s="25"/>
      <c r="L3" s="25"/>
      <c r="M3" s="25"/>
      <c r="N3" s="25"/>
      <c r="O3" s="25"/>
      <c r="P3" s="25"/>
      <c r="Q3" s="25"/>
      <c r="R3" s="25"/>
      <c r="S3" s="25"/>
      <c r="T3" s="25"/>
      <c r="U3" s="25"/>
      <c r="V3" s="25"/>
      <c r="W3" s="25"/>
      <c r="X3" s="25"/>
      <c r="Y3" s="25"/>
      <c r="Z3" s="25"/>
      <c r="AA3" s="25"/>
      <c r="AB3" s="25"/>
      <c r="AC3" s="25"/>
      <c r="AD3" s="25"/>
      <c r="AE3" s="25"/>
      <c r="AF3" s="25"/>
      <c r="AG3" s="25"/>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row>
    <row r="4" spans="2:66" s="22" customFormat="1" ht="137.25" customHeight="1" thickBot="1">
      <c r="B4" s="91" t="s">
        <v>132</v>
      </c>
      <c r="C4" s="91"/>
      <c r="D4" s="91"/>
      <c r="E4" s="91"/>
      <c r="F4" s="113"/>
      <c r="G4" s="114"/>
      <c r="H4" s="91" t="s">
        <v>131</v>
      </c>
      <c r="I4" s="91"/>
      <c r="J4" s="91"/>
      <c r="K4" s="91"/>
      <c r="L4" s="91"/>
      <c r="M4" s="91"/>
      <c r="N4" s="91"/>
      <c r="O4" s="91"/>
      <c r="P4" s="91"/>
      <c r="Q4" s="91"/>
      <c r="R4" s="91"/>
      <c r="S4" s="91"/>
      <c r="T4" s="91"/>
      <c r="U4" s="91"/>
      <c r="V4" s="91"/>
      <c r="W4" s="91"/>
      <c r="X4" s="91"/>
      <c r="Y4" s="91" t="s">
        <v>130</v>
      </c>
      <c r="Z4" s="91"/>
      <c r="AA4" s="91"/>
      <c r="AB4" s="91"/>
      <c r="AC4" s="91"/>
      <c r="AD4" s="91"/>
      <c r="AE4" s="91"/>
      <c r="AF4" s="91"/>
      <c r="AG4" s="91"/>
      <c r="AH4" s="91"/>
      <c r="AI4" s="91"/>
      <c r="AJ4" s="91"/>
      <c r="AK4" s="91"/>
      <c r="AL4" s="91"/>
      <c r="AM4" s="91"/>
      <c r="AN4" s="91"/>
      <c r="AO4" s="91"/>
      <c r="AP4" s="91"/>
      <c r="AQ4" s="91"/>
      <c r="AR4" s="91"/>
      <c r="AS4" s="91"/>
      <c r="AT4" s="91"/>
      <c r="AU4" s="91"/>
      <c r="AV4" s="91" t="s">
        <v>129</v>
      </c>
      <c r="AW4" s="91"/>
      <c r="AX4" s="91"/>
      <c r="AY4" s="91"/>
      <c r="AZ4" s="91"/>
      <c r="BA4" s="91"/>
      <c r="BB4" s="91"/>
      <c r="BC4" s="91"/>
      <c r="BD4" s="91"/>
      <c r="BE4" s="91"/>
      <c r="BF4" s="91"/>
      <c r="BG4" s="91"/>
      <c r="BH4" s="91"/>
      <c r="BI4" s="91"/>
      <c r="BJ4" s="91"/>
      <c r="BK4" s="91"/>
      <c r="BL4" s="91"/>
      <c r="BM4" s="91"/>
      <c r="BN4" s="91"/>
    </row>
    <row r="5" spans="2:66" s="20" customFormat="1" ht="21.75" customHeight="1">
      <c r="B5" s="92" t="s">
        <v>11</v>
      </c>
      <c r="C5" s="95" t="s">
        <v>3</v>
      </c>
      <c r="D5" s="98" t="s">
        <v>2</v>
      </c>
      <c r="E5" s="95" t="s">
        <v>64</v>
      </c>
      <c r="F5" s="101" t="s">
        <v>88</v>
      </c>
      <c r="G5" s="101" t="s">
        <v>119</v>
      </c>
      <c r="H5" s="84" t="s">
        <v>49</v>
      </c>
      <c r="I5" s="84"/>
      <c r="J5" s="84"/>
      <c r="K5" s="84"/>
      <c r="L5" s="85" t="s">
        <v>50</v>
      </c>
      <c r="M5" s="85"/>
      <c r="N5" s="85"/>
      <c r="O5" s="85"/>
      <c r="P5" s="85"/>
      <c r="Q5" s="85"/>
      <c r="R5" s="85"/>
      <c r="S5" s="85" t="s">
        <v>51</v>
      </c>
      <c r="T5" s="85"/>
      <c r="U5" s="85"/>
      <c r="V5" s="85"/>
      <c r="W5" s="85"/>
      <c r="X5" s="85"/>
      <c r="Y5" s="85" t="s">
        <v>52</v>
      </c>
      <c r="Z5" s="85"/>
      <c r="AA5" s="85"/>
      <c r="AB5" s="85"/>
      <c r="AC5" s="85"/>
      <c r="AD5" s="85"/>
      <c r="AE5" s="85"/>
      <c r="AF5" s="85"/>
      <c r="AG5" s="85"/>
      <c r="AH5" s="86" t="s">
        <v>55</v>
      </c>
      <c r="AI5" s="87"/>
      <c r="AJ5" s="87"/>
      <c r="AK5" s="87"/>
      <c r="AL5" s="87"/>
      <c r="AM5" s="87"/>
      <c r="AN5" s="87"/>
      <c r="AO5" s="87"/>
      <c r="AP5" s="87"/>
      <c r="AQ5" s="87"/>
      <c r="AR5" s="87"/>
      <c r="AS5" s="87"/>
      <c r="AT5" s="88"/>
      <c r="AU5" s="79" t="s">
        <v>1</v>
      </c>
      <c r="AV5" s="82" t="s">
        <v>85</v>
      </c>
      <c r="AW5" s="82"/>
      <c r="AX5" s="82"/>
      <c r="AY5" s="82"/>
      <c r="AZ5" s="82" t="s">
        <v>86</v>
      </c>
      <c r="BA5" s="82"/>
      <c r="BB5" s="82"/>
      <c r="BC5" s="82"/>
      <c r="BD5" s="82"/>
      <c r="BE5" s="82" t="s">
        <v>87</v>
      </c>
      <c r="BF5" s="82"/>
      <c r="BG5" s="82"/>
      <c r="BH5" s="82"/>
      <c r="BI5" s="82"/>
      <c r="BJ5" s="82"/>
      <c r="BK5" s="82"/>
      <c r="BL5" s="82"/>
      <c r="BM5" s="82"/>
      <c r="BN5" s="83"/>
    </row>
    <row r="6" spans="2:66" ht="19.5" customHeight="1">
      <c r="B6" s="93"/>
      <c r="C6" s="96"/>
      <c r="D6" s="99"/>
      <c r="E6" s="96"/>
      <c r="F6" s="102"/>
      <c r="G6" s="102"/>
      <c r="H6" s="77" t="s">
        <v>18</v>
      </c>
      <c r="I6" s="77" t="s">
        <v>19</v>
      </c>
      <c r="J6" s="77" t="s">
        <v>20</v>
      </c>
      <c r="K6" s="77" t="s">
        <v>21</v>
      </c>
      <c r="L6" s="77" t="s">
        <v>22</v>
      </c>
      <c r="M6" s="77" t="s">
        <v>23</v>
      </c>
      <c r="N6" s="77" t="s">
        <v>24</v>
      </c>
      <c r="O6" s="77" t="s">
        <v>25</v>
      </c>
      <c r="P6" s="77" t="s">
        <v>26</v>
      </c>
      <c r="Q6" s="77" t="s">
        <v>27</v>
      </c>
      <c r="R6" s="77" t="s">
        <v>28</v>
      </c>
      <c r="S6" s="77" t="s">
        <v>29</v>
      </c>
      <c r="T6" s="77" t="s">
        <v>30</v>
      </c>
      <c r="U6" s="77" t="s">
        <v>31</v>
      </c>
      <c r="V6" s="77" t="s">
        <v>32</v>
      </c>
      <c r="W6" s="77" t="s">
        <v>33</v>
      </c>
      <c r="X6" s="77" t="s">
        <v>34</v>
      </c>
      <c r="Y6" s="77" t="s">
        <v>35</v>
      </c>
      <c r="Z6" s="77" t="s">
        <v>36</v>
      </c>
      <c r="AA6" s="77" t="s">
        <v>37</v>
      </c>
      <c r="AB6" s="77" t="s">
        <v>38</v>
      </c>
      <c r="AC6" s="77" t="s">
        <v>39</v>
      </c>
      <c r="AD6" s="77" t="s">
        <v>40</v>
      </c>
      <c r="AE6" s="77" t="s">
        <v>53</v>
      </c>
      <c r="AF6" s="77" t="s">
        <v>54</v>
      </c>
      <c r="AG6" s="77" t="s">
        <v>41</v>
      </c>
      <c r="AH6" s="77" t="s">
        <v>42</v>
      </c>
      <c r="AI6" s="77" t="s">
        <v>43</v>
      </c>
      <c r="AJ6" s="77" t="s">
        <v>44</v>
      </c>
      <c r="AK6" s="77" t="s">
        <v>45</v>
      </c>
      <c r="AL6" s="77" t="s">
        <v>46</v>
      </c>
      <c r="AM6" s="77" t="s">
        <v>47</v>
      </c>
      <c r="AN6" s="77" t="s">
        <v>56</v>
      </c>
      <c r="AO6" s="77" t="s">
        <v>57</v>
      </c>
      <c r="AP6" s="77" t="s">
        <v>58</v>
      </c>
      <c r="AQ6" s="77" t="s">
        <v>59</v>
      </c>
      <c r="AR6" s="77" t="s">
        <v>62</v>
      </c>
      <c r="AS6" s="77" t="s">
        <v>61</v>
      </c>
      <c r="AT6" s="77" t="s">
        <v>127</v>
      </c>
      <c r="AU6" s="80"/>
      <c r="AV6" s="72" t="s">
        <v>84</v>
      </c>
      <c r="AW6" s="72" t="s">
        <v>17</v>
      </c>
      <c r="AX6" s="72" t="s">
        <v>103</v>
      </c>
      <c r="AY6" s="72" t="s">
        <v>48</v>
      </c>
      <c r="AZ6" s="72" t="s">
        <v>120</v>
      </c>
      <c r="BA6" s="72" t="s">
        <v>121</v>
      </c>
      <c r="BB6" s="72" t="s">
        <v>122</v>
      </c>
      <c r="BC6" s="72" t="s">
        <v>116</v>
      </c>
      <c r="BD6" s="72" t="s">
        <v>117</v>
      </c>
      <c r="BE6" s="74" t="s">
        <v>124</v>
      </c>
      <c r="BF6" s="74"/>
      <c r="BG6" s="74"/>
      <c r="BH6" s="74"/>
      <c r="BI6" s="74"/>
      <c r="BJ6" s="74" t="s">
        <v>123</v>
      </c>
      <c r="BK6" s="74"/>
      <c r="BL6" s="74"/>
      <c r="BM6" s="72" t="s">
        <v>105</v>
      </c>
      <c r="BN6" s="75" t="s">
        <v>106</v>
      </c>
    </row>
    <row r="7" spans="2:66" ht="60.75" customHeight="1" thickBot="1">
      <c r="B7" s="94"/>
      <c r="C7" s="97"/>
      <c r="D7" s="100"/>
      <c r="E7" s="97"/>
      <c r="F7" s="103"/>
      <c r="G7" s="103"/>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81"/>
      <c r="AV7" s="73"/>
      <c r="AW7" s="73"/>
      <c r="AX7" s="73"/>
      <c r="AY7" s="73"/>
      <c r="AZ7" s="73"/>
      <c r="BA7" s="73"/>
      <c r="BB7" s="73"/>
      <c r="BC7" s="73"/>
      <c r="BD7" s="73"/>
      <c r="BE7" s="28" t="s">
        <v>7</v>
      </c>
      <c r="BF7" s="28" t="s">
        <v>10</v>
      </c>
      <c r="BG7" s="28" t="s">
        <v>0</v>
      </c>
      <c r="BH7" s="28" t="s">
        <v>9</v>
      </c>
      <c r="BI7" s="28" t="s">
        <v>8</v>
      </c>
      <c r="BJ7" s="28" t="s">
        <v>12</v>
      </c>
      <c r="BK7" s="28" t="s">
        <v>15</v>
      </c>
      <c r="BL7" s="28" t="s">
        <v>13</v>
      </c>
      <c r="BM7" s="73"/>
      <c r="BN7" s="76"/>
    </row>
    <row r="8" spans="2:66" ht="13.5" customHeight="1">
      <c r="B8" s="17" t="s">
        <v>4</v>
      </c>
      <c r="C8" s="21" t="s">
        <v>5</v>
      </c>
      <c r="D8" s="21" t="s">
        <v>6</v>
      </c>
      <c r="E8" s="18" t="s">
        <v>16</v>
      </c>
      <c r="F8" s="18" t="s">
        <v>81</v>
      </c>
      <c r="G8" s="18" t="s">
        <v>89</v>
      </c>
      <c r="H8" s="18">
        <v>1</v>
      </c>
      <c r="I8" s="18">
        <v>2</v>
      </c>
      <c r="J8" s="18">
        <v>3</v>
      </c>
      <c r="K8" s="18">
        <v>4</v>
      </c>
      <c r="L8" s="18">
        <v>5</v>
      </c>
      <c r="M8" s="18">
        <v>6</v>
      </c>
      <c r="N8" s="18">
        <v>7</v>
      </c>
      <c r="O8" s="18">
        <v>8</v>
      </c>
      <c r="P8" s="18">
        <v>9</v>
      </c>
      <c r="Q8" s="18">
        <v>10</v>
      </c>
      <c r="R8" s="18">
        <v>11</v>
      </c>
      <c r="S8" s="18">
        <v>12</v>
      </c>
      <c r="T8" s="18">
        <v>13</v>
      </c>
      <c r="U8" s="18">
        <v>14</v>
      </c>
      <c r="V8" s="18">
        <v>15</v>
      </c>
      <c r="W8" s="18">
        <v>16</v>
      </c>
      <c r="X8" s="18">
        <v>17</v>
      </c>
      <c r="Y8" s="18">
        <v>18</v>
      </c>
      <c r="Z8" s="18">
        <v>19</v>
      </c>
      <c r="AA8" s="18">
        <v>20</v>
      </c>
      <c r="AB8" s="18">
        <v>21</v>
      </c>
      <c r="AC8" s="18">
        <v>22</v>
      </c>
      <c r="AD8" s="18">
        <v>23</v>
      </c>
      <c r="AE8" s="18">
        <v>24</v>
      </c>
      <c r="AF8" s="18">
        <v>25</v>
      </c>
      <c r="AG8" s="18">
        <v>26</v>
      </c>
      <c r="AH8" s="18">
        <v>27</v>
      </c>
      <c r="AI8" s="18">
        <v>28</v>
      </c>
      <c r="AJ8" s="18">
        <v>29</v>
      </c>
      <c r="AK8" s="18">
        <v>30</v>
      </c>
      <c r="AL8" s="18">
        <v>31</v>
      </c>
      <c r="AM8" s="18">
        <v>32</v>
      </c>
      <c r="AN8" s="18">
        <v>33</v>
      </c>
      <c r="AO8" s="18">
        <v>34</v>
      </c>
      <c r="AP8" s="18">
        <v>35</v>
      </c>
      <c r="AQ8" s="18">
        <v>36</v>
      </c>
      <c r="AR8" s="18">
        <v>37</v>
      </c>
      <c r="AS8" s="18">
        <v>38</v>
      </c>
      <c r="AT8" s="18">
        <v>39</v>
      </c>
      <c r="AU8" s="23">
        <v>40</v>
      </c>
      <c r="AV8" s="18">
        <v>41</v>
      </c>
      <c r="AW8" s="18">
        <v>42</v>
      </c>
      <c r="AX8" s="18">
        <v>43</v>
      </c>
      <c r="AY8" s="18">
        <v>44</v>
      </c>
      <c r="AZ8" s="18">
        <v>45</v>
      </c>
      <c r="BA8" s="18">
        <v>46</v>
      </c>
      <c r="BB8" s="18">
        <v>47</v>
      </c>
      <c r="BC8" s="18">
        <v>48</v>
      </c>
      <c r="BD8" s="18">
        <v>49</v>
      </c>
      <c r="BE8" s="18">
        <v>50</v>
      </c>
      <c r="BF8" s="18">
        <v>51</v>
      </c>
      <c r="BG8" s="18">
        <v>52</v>
      </c>
      <c r="BH8" s="18">
        <v>53</v>
      </c>
      <c r="BI8" s="18">
        <v>54</v>
      </c>
      <c r="BJ8" s="18">
        <v>55</v>
      </c>
      <c r="BK8" s="18">
        <v>56</v>
      </c>
      <c r="BL8" s="18">
        <v>57</v>
      </c>
      <c r="BM8" s="18">
        <v>58</v>
      </c>
      <c r="BN8" s="19">
        <v>59</v>
      </c>
    </row>
    <row r="9" spans="2:66" s="38" customFormat="1" ht="13.5" customHeight="1">
      <c r="B9" s="35"/>
      <c r="C9" s="36"/>
      <c r="D9" s="65"/>
      <c r="E9" s="67"/>
      <c r="F9" s="37"/>
      <c r="G9" s="37"/>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69">
        <f>SUM(H9:AT9)</f>
        <v>0</v>
      </c>
      <c r="AV9" s="46"/>
      <c r="AW9" s="47"/>
      <c r="AX9" s="48"/>
      <c r="AY9" s="48"/>
      <c r="AZ9" s="51"/>
      <c r="BA9" s="51"/>
      <c r="BB9" s="51"/>
      <c r="BC9" s="51"/>
      <c r="BD9" s="52"/>
      <c r="BE9" s="53"/>
      <c r="BF9" s="53"/>
      <c r="BG9" s="53"/>
      <c r="BH9" s="53"/>
      <c r="BI9" s="53"/>
      <c r="BJ9" s="53"/>
      <c r="BK9" s="53"/>
      <c r="BL9" s="53"/>
      <c r="BM9" s="52"/>
      <c r="BN9" s="54"/>
    </row>
    <row r="10" spans="2:66" s="38" customFormat="1" ht="13.5" customHeight="1">
      <c r="B10" s="35"/>
      <c r="C10" s="36"/>
      <c r="D10" s="65"/>
      <c r="E10" s="67"/>
      <c r="F10" s="37"/>
      <c r="G10" s="37"/>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69">
        <f t="shared" ref="AU10:AU17" si="0">SUM(H10:AT10)</f>
        <v>0</v>
      </c>
      <c r="AV10" s="46"/>
      <c r="AW10" s="47"/>
      <c r="AX10" s="48"/>
      <c r="AY10" s="48"/>
      <c r="AZ10" s="51"/>
      <c r="BA10" s="51"/>
      <c r="BB10" s="51"/>
      <c r="BC10" s="51"/>
      <c r="BD10" s="52"/>
      <c r="BE10" s="53"/>
      <c r="BF10" s="53"/>
      <c r="BG10" s="53"/>
      <c r="BH10" s="53"/>
      <c r="BI10" s="53"/>
      <c r="BJ10" s="53"/>
      <c r="BK10" s="53"/>
      <c r="BL10" s="53"/>
      <c r="BM10" s="52"/>
      <c r="BN10" s="54"/>
    </row>
    <row r="11" spans="2:66" s="38" customFormat="1" ht="13.5" customHeight="1">
      <c r="B11" s="35"/>
      <c r="C11" s="36"/>
      <c r="D11" s="65"/>
      <c r="E11" s="67"/>
      <c r="F11" s="37"/>
      <c r="G11" s="37"/>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69">
        <f t="shared" si="0"/>
        <v>0</v>
      </c>
      <c r="AV11" s="46"/>
      <c r="AW11" s="47"/>
      <c r="AX11" s="48"/>
      <c r="AY11" s="48"/>
      <c r="AZ11" s="51"/>
      <c r="BA11" s="51"/>
      <c r="BB11" s="51"/>
      <c r="BC11" s="51"/>
      <c r="BD11" s="52"/>
      <c r="BE11" s="53"/>
      <c r="BF11" s="53"/>
      <c r="BG11" s="53"/>
      <c r="BH11" s="53"/>
      <c r="BI11" s="53"/>
      <c r="BJ11" s="53"/>
      <c r="BK11" s="53"/>
      <c r="BL11" s="53"/>
      <c r="BM11" s="52"/>
      <c r="BN11" s="54"/>
    </row>
    <row r="12" spans="2:66" s="38" customFormat="1" ht="13.5" customHeight="1">
      <c r="B12" s="35"/>
      <c r="C12" s="36"/>
      <c r="D12" s="65"/>
      <c r="E12" s="67"/>
      <c r="F12" s="37"/>
      <c r="G12" s="37"/>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69">
        <f t="shared" si="0"/>
        <v>0</v>
      </c>
      <c r="AV12" s="46"/>
      <c r="AW12" s="47"/>
      <c r="AX12" s="48"/>
      <c r="AY12" s="48"/>
      <c r="AZ12" s="51"/>
      <c r="BA12" s="51"/>
      <c r="BB12" s="51"/>
      <c r="BC12" s="51"/>
      <c r="BD12" s="52"/>
      <c r="BE12" s="53"/>
      <c r="BF12" s="53"/>
      <c r="BG12" s="53"/>
      <c r="BH12" s="53"/>
      <c r="BI12" s="53"/>
      <c r="BJ12" s="53"/>
      <c r="BK12" s="53"/>
      <c r="BL12" s="53"/>
      <c r="BM12" s="52"/>
      <c r="BN12" s="54"/>
    </row>
    <row r="13" spans="2:66" s="38" customFormat="1" ht="13.5" customHeight="1">
      <c r="B13" s="35"/>
      <c r="C13" s="36"/>
      <c r="D13" s="65"/>
      <c r="E13" s="67"/>
      <c r="F13" s="37"/>
      <c r="G13" s="37"/>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69">
        <f t="shared" si="0"/>
        <v>0</v>
      </c>
      <c r="AV13" s="46"/>
      <c r="AW13" s="47"/>
      <c r="AX13" s="48"/>
      <c r="AY13" s="48"/>
      <c r="AZ13" s="51"/>
      <c r="BA13" s="51"/>
      <c r="BB13" s="51"/>
      <c r="BC13" s="51"/>
      <c r="BD13" s="52"/>
      <c r="BE13" s="53"/>
      <c r="BF13" s="53"/>
      <c r="BG13" s="53"/>
      <c r="BH13" s="53"/>
      <c r="BI13" s="53"/>
      <c r="BJ13" s="53"/>
      <c r="BK13" s="53"/>
      <c r="BL13" s="53"/>
      <c r="BM13" s="52"/>
      <c r="BN13" s="54"/>
    </row>
    <row r="14" spans="2:66" s="38" customFormat="1" ht="13.5" customHeight="1">
      <c r="B14" s="35"/>
      <c r="C14" s="36"/>
      <c r="D14" s="65"/>
      <c r="E14" s="67"/>
      <c r="F14" s="37"/>
      <c r="G14" s="37"/>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69">
        <f t="shared" ref="AU14" si="1">SUM(H14:AT14)</f>
        <v>0</v>
      </c>
      <c r="AV14" s="46"/>
      <c r="AW14" s="47"/>
      <c r="AX14" s="48"/>
      <c r="AY14" s="48"/>
      <c r="AZ14" s="51"/>
      <c r="BA14" s="51"/>
      <c r="BB14" s="51"/>
      <c r="BC14" s="51"/>
      <c r="BD14" s="52"/>
      <c r="BE14" s="53"/>
      <c r="BF14" s="53"/>
      <c r="BG14" s="53"/>
      <c r="BH14" s="53"/>
      <c r="BI14" s="53"/>
      <c r="BJ14" s="53"/>
      <c r="BK14" s="53"/>
      <c r="BL14" s="53"/>
      <c r="BM14" s="52"/>
      <c r="BN14" s="54"/>
    </row>
    <row r="15" spans="2:66" s="38" customFormat="1" ht="13.5" customHeight="1">
      <c r="B15" s="35"/>
      <c r="C15" s="36"/>
      <c r="D15" s="65"/>
      <c r="E15" s="67"/>
      <c r="F15" s="37"/>
      <c r="G15" s="37"/>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69">
        <f t="shared" si="0"/>
        <v>0</v>
      </c>
      <c r="AV15" s="46"/>
      <c r="AW15" s="47"/>
      <c r="AX15" s="48"/>
      <c r="AY15" s="48"/>
      <c r="AZ15" s="51"/>
      <c r="BA15" s="51"/>
      <c r="BB15" s="51"/>
      <c r="BC15" s="51"/>
      <c r="BD15" s="52"/>
      <c r="BE15" s="53"/>
      <c r="BF15" s="53"/>
      <c r="BG15" s="53"/>
      <c r="BH15" s="53"/>
      <c r="BI15" s="53"/>
      <c r="BJ15" s="53"/>
      <c r="BK15" s="53"/>
      <c r="BL15" s="53"/>
      <c r="BM15" s="52"/>
      <c r="BN15" s="54"/>
    </row>
    <row r="16" spans="2:66" s="38" customFormat="1" ht="13.5" customHeight="1">
      <c r="B16" s="35"/>
      <c r="C16" s="36"/>
      <c r="D16" s="65"/>
      <c r="E16" s="67"/>
      <c r="F16" s="37"/>
      <c r="G16" s="37"/>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69">
        <f t="shared" si="0"/>
        <v>0</v>
      </c>
      <c r="AV16" s="46"/>
      <c r="AW16" s="47"/>
      <c r="AX16" s="48"/>
      <c r="AY16" s="48"/>
      <c r="AZ16" s="51"/>
      <c r="BA16" s="51"/>
      <c r="BB16" s="51"/>
      <c r="BC16" s="51"/>
      <c r="BD16" s="52"/>
      <c r="BE16" s="53"/>
      <c r="BF16" s="53"/>
      <c r="BG16" s="53"/>
      <c r="BH16" s="53"/>
      <c r="BI16" s="53"/>
      <c r="BJ16" s="53"/>
      <c r="BK16" s="53"/>
      <c r="BL16" s="53"/>
      <c r="BM16" s="52"/>
      <c r="BN16" s="54"/>
    </row>
    <row r="17" spans="2:66" s="38" customFormat="1" ht="13.5" customHeight="1" thickBot="1">
      <c r="B17" s="39"/>
      <c r="C17" s="40"/>
      <c r="D17" s="66"/>
      <c r="E17" s="68"/>
      <c r="F17" s="41"/>
      <c r="G17" s="41"/>
      <c r="H17" s="59"/>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70">
        <f t="shared" si="0"/>
        <v>0</v>
      </c>
      <c r="AV17" s="46"/>
      <c r="AW17" s="49"/>
      <c r="AX17" s="50"/>
      <c r="AY17" s="48"/>
      <c r="AZ17" s="51"/>
      <c r="BA17" s="51"/>
      <c r="BB17" s="51"/>
      <c r="BC17" s="51"/>
      <c r="BD17" s="52"/>
      <c r="BE17" s="53"/>
      <c r="BF17" s="53"/>
      <c r="BG17" s="53"/>
      <c r="BH17" s="53"/>
      <c r="BI17" s="53"/>
      <c r="BJ17" s="53"/>
      <c r="BK17" s="53"/>
      <c r="BL17" s="53"/>
      <c r="BM17" s="52"/>
      <c r="BN17" s="54"/>
    </row>
    <row r="18" spans="2:66" s="27" customFormat="1" ht="15" customHeight="1" thickBot="1">
      <c r="B18" s="115" t="s">
        <v>118</v>
      </c>
      <c r="C18" s="116"/>
      <c r="D18" s="116"/>
      <c r="E18" s="116"/>
      <c r="F18" s="116"/>
      <c r="G18" s="61">
        <f>COUNTIF(G$9:G$17,"=1")</f>
        <v>0</v>
      </c>
      <c r="H18" s="61">
        <f t="shared" ref="H18:AU18" si="2">SUM(H9:H17)</f>
        <v>0</v>
      </c>
      <c r="I18" s="61">
        <f t="shared" si="2"/>
        <v>0</v>
      </c>
      <c r="J18" s="61">
        <f t="shared" si="2"/>
        <v>0</v>
      </c>
      <c r="K18" s="61">
        <f t="shared" si="2"/>
        <v>0</v>
      </c>
      <c r="L18" s="61">
        <f t="shared" si="2"/>
        <v>0</v>
      </c>
      <c r="M18" s="61">
        <f t="shared" si="2"/>
        <v>0</v>
      </c>
      <c r="N18" s="61">
        <f t="shared" si="2"/>
        <v>0</v>
      </c>
      <c r="O18" s="61">
        <f t="shared" si="2"/>
        <v>0</v>
      </c>
      <c r="P18" s="61">
        <f t="shared" si="2"/>
        <v>0</v>
      </c>
      <c r="Q18" s="61">
        <f t="shared" si="2"/>
        <v>0</v>
      </c>
      <c r="R18" s="61">
        <f t="shared" si="2"/>
        <v>0</v>
      </c>
      <c r="S18" s="61">
        <f t="shared" si="2"/>
        <v>0</v>
      </c>
      <c r="T18" s="61">
        <f t="shared" si="2"/>
        <v>0</v>
      </c>
      <c r="U18" s="61">
        <f t="shared" si="2"/>
        <v>0</v>
      </c>
      <c r="V18" s="61">
        <f t="shared" si="2"/>
        <v>0</v>
      </c>
      <c r="W18" s="61">
        <f t="shared" si="2"/>
        <v>0</v>
      </c>
      <c r="X18" s="61">
        <f t="shared" si="2"/>
        <v>0</v>
      </c>
      <c r="Y18" s="61">
        <f t="shared" si="2"/>
        <v>0</v>
      </c>
      <c r="Z18" s="61">
        <f t="shared" si="2"/>
        <v>0</v>
      </c>
      <c r="AA18" s="61">
        <f t="shared" si="2"/>
        <v>0</v>
      </c>
      <c r="AB18" s="61">
        <f t="shared" si="2"/>
        <v>0</v>
      </c>
      <c r="AC18" s="61">
        <f t="shared" si="2"/>
        <v>0</v>
      </c>
      <c r="AD18" s="61">
        <f t="shared" si="2"/>
        <v>0</v>
      </c>
      <c r="AE18" s="61">
        <f t="shared" si="2"/>
        <v>0</v>
      </c>
      <c r="AF18" s="61">
        <f t="shared" si="2"/>
        <v>0</v>
      </c>
      <c r="AG18" s="61">
        <f t="shared" si="2"/>
        <v>0</v>
      </c>
      <c r="AH18" s="61">
        <f t="shared" si="2"/>
        <v>0</v>
      </c>
      <c r="AI18" s="61">
        <f t="shared" si="2"/>
        <v>0</v>
      </c>
      <c r="AJ18" s="61">
        <f t="shared" si="2"/>
        <v>0</v>
      </c>
      <c r="AK18" s="61">
        <f t="shared" si="2"/>
        <v>0</v>
      </c>
      <c r="AL18" s="61">
        <f t="shared" si="2"/>
        <v>0</v>
      </c>
      <c r="AM18" s="61">
        <f t="shared" si="2"/>
        <v>0</v>
      </c>
      <c r="AN18" s="61">
        <f t="shared" si="2"/>
        <v>0</v>
      </c>
      <c r="AO18" s="61">
        <f t="shared" si="2"/>
        <v>0</v>
      </c>
      <c r="AP18" s="61">
        <f t="shared" si="2"/>
        <v>0</v>
      </c>
      <c r="AQ18" s="61">
        <f t="shared" si="2"/>
        <v>0</v>
      </c>
      <c r="AR18" s="61">
        <f t="shared" si="2"/>
        <v>0</v>
      </c>
      <c r="AS18" s="61">
        <f t="shared" si="2"/>
        <v>0</v>
      </c>
      <c r="AT18" s="61">
        <f t="shared" si="2"/>
        <v>0</v>
      </c>
      <c r="AU18" s="61">
        <f t="shared" si="2"/>
        <v>0</v>
      </c>
      <c r="AV18" s="105"/>
      <c r="AW18" s="105"/>
      <c r="AX18" s="62">
        <f>COUNTIF($AX$9:$AX17,"=x")</f>
        <v>0</v>
      </c>
      <c r="AY18" s="106"/>
      <c r="AZ18" s="106"/>
      <c r="BA18" s="106"/>
      <c r="BB18" s="106"/>
      <c r="BC18" s="63">
        <f t="shared" ref="BC18:BD18" si="3">SUM(BC9:BC17)</f>
        <v>0</v>
      </c>
      <c r="BD18" s="63">
        <f t="shared" si="3"/>
        <v>0</v>
      </c>
      <c r="BE18" s="63">
        <f>SUM(BE9:BE17)</f>
        <v>0</v>
      </c>
      <c r="BF18" s="63">
        <f t="shared" ref="BF18:BN18" si="4">SUM(BF9:BF17)</f>
        <v>0</v>
      </c>
      <c r="BG18" s="63">
        <f t="shared" si="4"/>
        <v>0</v>
      </c>
      <c r="BH18" s="63">
        <f t="shared" si="4"/>
        <v>0</v>
      </c>
      <c r="BI18" s="63">
        <f t="shared" si="4"/>
        <v>0</v>
      </c>
      <c r="BJ18" s="63">
        <f t="shared" si="4"/>
        <v>0</v>
      </c>
      <c r="BK18" s="63">
        <f t="shared" si="4"/>
        <v>0</v>
      </c>
      <c r="BL18" s="63">
        <f t="shared" si="4"/>
        <v>0</v>
      </c>
      <c r="BM18" s="63">
        <f t="shared" si="4"/>
        <v>0</v>
      </c>
      <c r="BN18" s="64">
        <f t="shared" si="4"/>
        <v>0</v>
      </c>
    </row>
    <row r="19" spans="2:66" s="22" customFormat="1" ht="11.25" customHeight="1">
      <c r="B19" s="107" t="s">
        <v>94</v>
      </c>
      <c r="C19" s="108"/>
      <c r="D19" s="117" t="s">
        <v>95</v>
      </c>
      <c r="E19" s="117"/>
      <c r="F19" s="117"/>
      <c r="G19" s="43">
        <f>SUMIF($E$9:$E$17,"=profesor",G$9:G$17)</f>
        <v>0</v>
      </c>
      <c r="H19" s="43">
        <f>SUMIF($E$9:$E$17,"=profesor",H$9:H$17)</f>
        <v>0</v>
      </c>
      <c r="I19" s="43">
        <f t="shared" ref="I19:AU19" si="5">SUMIF($E$9:$E$17,"=profesor",I$9:I$17)</f>
        <v>0</v>
      </c>
      <c r="J19" s="43">
        <f t="shared" si="5"/>
        <v>0</v>
      </c>
      <c r="K19" s="43">
        <f t="shared" si="5"/>
        <v>0</v>
      </c>
      <c r="L19" s="43">
        <f t="shared" si="5"/>
        <v>0</v>
      </c>
      <c r="M19" s="43">
        <f t="shared" si="5"/>
        <v>0</v>
      </c>
      <c r="N19" s="43">
        <f t="shared" si="5"/>
        <v>0</v>
      </c>
      <c r="O19" s="43">
        <f t="shared" si="5"/>
        <v>0</v>
      </c>
      <c r="P19" s="43">
        <f t="shared" si="5"/>
        <v>0</v>
      </c>
      <c r="Q19" s="43">
        <f t="shared" si="5"/>
        <v>0</v>
      </c>
      <c r="R19" s="43">
        <f t="shared" si="5"/>
        <v>0</v>
      </c>
      <c r="S19" s="43">
        <f t="shared" si="5"/>
        <v>0</v>
      </c>
      <c r="T19" s="43">
        <f t="shared" si="5"/>
        <v>0</v>
      </c>
      <c r="U19" s="43">
        <f t="shared" si="5"/>
        <v>0</v>
      </c>
      <c r="V19" s="43">
        <f t="shared" si="5"/>
        <v>0</v>
      </c>
      <c r="W19" s="43">
        <f t="shared" si="5"/>
        <v>0</v>
      </c>
      <c r="X19" s="43">
        <f t="shared" si="5"/>
        <v>0</v>
      </c>
      <c r="Y19" s="43">
        <f t="shared" si="5"/>
        <v>0</v>
      </c>
      <c r="Z19" s="43">
        <f t="shared" si="5"/>
        <v>0</v>
      </c>
      <c r="AA19" s="43">
        <f t="shared" si="5"/>
        <v>0</v>
      </c>
      <c r="AB19" s="43">
        <f t="shared" si="5"/>
        <v>0</v>
      </c>
      <c r="AC19" s="43">
        <f t="shared" si="5"/>
        <v>0</v>
      </c>
      <c r="AD19" s="43">
        <f t="shared" si="5"/>
        <v>0</v>
      </c>
      <c r="AE19" s="43">
        <f t="shared" si="5"/>
        <v>0</v>
      </c>
      <c r="AF19" s="43">
        <f t="shared" si="5"/>
        <v>0</v>
      </c>
      <c r="AG19" s="43">
        <f t="shared" si="5"/>
        <v>0</v>
      </c>
      <c r="AH19" s="43">
        <f t="shared" si="5"/>
        <v>0</v>
      </c>
      <c r="AI19" s="43">
        <f t="shared" si="5"/>
        <v>0</v>
      </c>
      <c r="AJ19" s="43">
        <f t="shared" si="5"/>
        <v>0</v>
      </c>
      <c r="AK19" s="43">
        <f t="shared" si="5"/>
        <v>0</v>
      </c>
      <c r="AL19" s="43">
        <f t="shared" si="5"/>
        <v>0</v>
      </c>
      <c r="AM19" s="43">
        <f t="shared" si="5"/>
        <v>0</v>
      </c>
      <c r="AN19" s="43">
        <f t="shared" si="5"/>
        <v>0</v>
      </c>
      <c r="AO19" s="43">
        <f t="shared" si="5"/>
        <v>0</v>
      </c>
      <c r="AP19" s="43">
        <f t="shared" si="5"/>
        <v>0</v>
      </c>
      <c r="AQ19" s="43">
        <f t="shared" si="5"/>
        <v>0</v>
      </c>
      <c r="AR19" s="43">
        <f t="shared" si="5"/>
        <v>0</v>
      </c>
      <c r="AS19" s="43">
        <f t="shared" si="5"/>
        <v>0</v>
      </c>
      <c r="AT19" s="43">
        <f t="shared" si="5"/>
        <v>0</v>
      </c>
      <c r="AU19" s="43">
        <f t="shared" si="5"/>
        <v>0</v>
      </c>
      <c r="AV19" s="44"/>
      <c r="AW19" s="44"/>
      <c r="AX19" s="44"/>
      <c r="AY19" s="44"/>
      <c r="AZ19" s="44"/>
      <c r="BA19" s="44"/>
      <c r="BB19" s="44"/>
      <c r="BC19" s="44"/>
      <c r="BD19" s="44"/>
      <c r="BE19" s="44"/>
      <c r="BF19" s="44"/>
      <c r="BG19" s="44"/>
      <c r="BH19" s="44"/>
      <c r="BI19" s="44"/>
      <c r="BJ19" s="44"/>
      <c r="BK19" s="44"/>
      <c r="BL19" s="44"/>
      <c r="BM19" s="44"/>
      <c r="BN19" s="44"/>
    </row>
    <row r="20" spans="2:66" s="22" customFormat="1" ht="11.25" customHeight="1">
      <c r="B20" s="109"/>
      <c r="C20" s="110"/>
      <c r="D20" s="104" t="s">
        <v>96</v>
      </c>
      <c r="E20" s="104"/>
      <c r="F20" s="104"/>
      <c r="G20" s="32">
        <f>SUMIF($E$9:$E$17,"=conferentiar",G$9:G$17)</f>
        <v>0</v>
      </c>
      <c r="H20" s="32">
        <f>SUMIF($E$9:$E$17,"=conferentiar",H$9:H$17)</f>
        <v>0</v>
      </c>
      <c r="I20" s="32">
        <f t="shared" ref="I20:AU20" si="6">SUMIF($E$9:$E$17,"=conferentiar",I$9:I$17)</f>
        <v>0</v>
      </c>
      <c r="J20" s="32">
        <f t="shared" si="6"/>
        <v>0</v>
      </c>
      <c r="K20" s="32">
        <f t="shared" si="6"/>
        <v>0</v>
      </c>
      <c r="L20" s="32">
        <f t="shared" si="6"/>
        <v>0</v>
      </c>
      <c r="M20" s="32">
        <f t="shared" si="6"/>
        <v>0</v>
      </c>
      <c r="N20" s="32">
        <f t="shared" si="6"/>
        <v>0</v>
      </c>
      <c r="O20" s="32">
        <f t="shared" si="6"/>
        <v>0</v>
      </c>
      <c r="P20" s="32">
        <f t="shared" si="6"/>
        <v>0</v>
      </c>
      <c r="Q20" s="32">
        <f t="shared" si="6"/>
        <v>0</v>
      </c>
      <c r="R20" s="32">
        <f t="shared" si="6"/>
        <v>0</v>
      </c>
      <c r="S20" s="32">
        <f t="shared" si="6"/>
        <v>0</v>
      </c>
      <c r="T20" s="32">
        <f t="shared" si="6"/>
        <v>0</v>
      </c>
      <c r="U20" s="32">
        <f t="shared" si="6"/>
        <v>0</v>
      </c>
      <c r="V20" s="32">
        <f t="shared" si="6"/>
        <v>0</v>
      </c>
      <c r="W20" s="32">
        <f t="shared" si="6"/>
        <v>0</v>
      </c>
      <c r="X20" s="32">
        <f t="shared" si="6"/>
        <v>0</v>
      </c>
      <c r="Y20" s="32">
        <f t="shared" si="6"/>
        <v>0</v>
      </c>
      <c r="Z20" s="32">
        <f t="shared" si="6"/>
        <v>0</v>
      </c>
      <c r="AA20" s="32">
        <f t="shared" si="6"/>
        <v>0</v>
      </c>
      <c r="AB20" s="32">
        <f t="shared" si="6"/>
        <v>0</v>
      </c>
      <c r="AC20" s="32">
        <f t="shared" si="6"/>
        <v>0</v>
      </c>
      <c r="AD20" s="32">
        <f t="shared" si="6"/>
        <v>0</v>
      </c>
      <c r="AE20" s="32">
        <f t="shared" si="6"/>
        <v>0</v>
      </c>
      <c r="AF20" s="32">
        <f t="shared" si="6"/>
        <v>0</v>
      </c>
      <c r="AG20" s="32">
        <f t="shared" si="6"/>
        <v>0</v>
      </c>
      <c r="AH20" s="32">
        <f t="shared" si="6"/>
        <v>0</v>
      </c>
      <c r="AI20" s="32">
        <f t="shared" si="6"/>
        <v>0</v>
      </c>
      <c r="AJ20" s="32">
        <f t="shared" si="6"/>
        <v>0</v>
      </c>
      <c r="AK20" s="32">
        <f t="shared" si="6"/>
        <v>0</v>
      </c>
      <c r="AL20" s="32">
        <f t="shared" si="6"/>
        <v>0</v>
      </c>
      <c r="AM20" s="32">
        <f t="shared" si="6"/>
        <v>0</v>
      </c>
      <c r="AN20" s="32">
        <f t="shared" si="6"/>
        <v>0</v>
      </c>
      <c r="AO20" s="32">
        <f t="shared" si="6"/>
        <v>0</v>
      </c>
      <c r="AP20" s="32">
        <f t="shared" si="6"/>
        <v>0</v>
      </c>
      <c r="AQ20" s="32">
        <f t="shared" si="6"/>
        <v>0</v>
      </c>
      <c r="AR20" s="32">
        <f t="shared" si="6"/>
        <v>0</v>
      </c>
      <c r="AS20" s="32">
        <f t="shared" si="6"/>
        <v>0</v>
      </c>
      <c r="AT20" s="32">
        <f t="shared" si="6"/>
        <v>0</v>
      </c>
      <c r="AU20" s="32">
        <f t="shared" si="6"/>
        <v>0</v>
      </c>
      <c r="AV20" s="45"/>
      <c r="AW20" s="45"/>
      <c r="AX20" s="45"/>
      <c r="AY20" s="45"/>
      <c r="AZ20" s="45"/>
      <c r="BA20" s="45"/>
      <c r="BB20" s="45"/>
      <c r="BC20" s="45"/>
      <c r="BD20" s="45"/>
      <c r="BE20" s="45"/>
      <c r="BF20" s="45"/>
      <c r="BG20" s="45"/>
      <c r="BH20" s="45"/>
      <c r="BI20" s="45"/>
      <c r="BJ20" s="45"/>
      <c r="BK20" s="45"/>
      <c r="BL20" s="45"/>
      <c r="BM20" s="45"/>
      <c r="BN20" s="45"/>
    </row>
    <row r="21" spans="2:66" s="22" customFormat="1" ht="11.25" customHeight="1">
      <c r="B21" s="109"/>
      <c r="C21" s="110"/>
      <c r="D21" s="104" t="s">
        <v>97</v>
      </c>
      <c r="E21" s="104"/>
      <c r="F21" s="104"/>
      <c r="G21" s="32">
        <f>SUMIF($E$9:$E$17,"=lector/SL",G$9:G$17)</f>
        <v>0</v>
      </c>
      <c r="H21" s="32">
        <f>SUMIF($E$9:$E$17,"=lector/SL",H$9:H$17)</f>
        <v>0</v>
      </c>
      <c r="I21" s="32">
        <f t="shared" ref="I21:AU21" si="7">SUMIF($E$9:$E$17,"=lector/SL",I$9:I$17)</f>
        <v>0</v>
      </c>
      <c r="J21" s="32">
        <f t="shared" si="7"/>
        <v>0</v>
      </c>
      <c r="K21" s="32">
        <f t="shared" si="7"/>
        <v>0</v>
      </c>
      <c r="L21" s="32">
        <f t="shared" si="7"/>
        <v>0</v>
      </c>
      <c r="M21" s="32">
        <f t="shared" si="7"/>
        <v>0</v>
      </c>
      <c r="N21" s="32">
        <f t="shared" si="7"/>
        <v>0</v>
      </c>
      <c r="O21" s="32">
        <f t="shared" si="7"/>
        <v>0</v>
      </c>
      <c r="P21" s="32">
        <f t="shared" si="7"/>
        <v>0</v>
      </c>
      <c r="Q21" s="32">
        <f t="shared" si="7"/>
        <v>0</v>
      </c>
      <c r="R21" s="32">
        <f t="shared" si="7"/>
        <v>0</v>
      </c>
      <c r="S21" s="32">
        <f t="shared" si="7"/>
        <v>0</v>
      </c>
      <c r="T21" s="32">
        <f t="shared" si="7"/>
        <v>0</v>
      </c>
      <c r="U21" s="32">
        <f t="shared" si="7"/>
        <v>0</v>
      </c>
      <c r="V21" s="32">
        <f t="shared" si="7"/>
        <v>0</v>
      </c>
      <c r="W21" s="32">
        <f t="shared" si="7"/>
        <v>0</v>
      </c>
      <c r="X21" s="32">
        <f t="shared" si="7"/>
        <v>0</v>
      </c>
      <c r="Y21" s="32">
        <f t="shared" si="7"/>
        <v>0</v>
      </c>
      <c r="Z21" s="32">
        <f t="shared" si="7"/>
        <v>0</v>
      </c>
      <c r="AA21" s="32">
        <f t="shared" si="7"/>
        <v>0</v>
      </c>
      <c r="AB21" s="32">
        <f t="shared" si="7"/>
        <v>0</v>
      </c>
      <c r="AC21" s="32">
        <f t="shared" si="7"/>
        <v>0</v>
      </c>
      <c r="AD21" s="32">
        <f t="shared" si="7"/>
        <v>0</v>
      </c>
      <c r="AE21" s="32">
        <f t="shared" si="7"/>
        <v>0</v>
      </c>
      <c r="AF21" s="32">
        <f t="shared" si="7"/>
        <v>0</v>
      </c>
      <c r="AG21" s="32">
        <f t="shared" si="7"/>
        <v>0</v>
      </c>
      <c r="AH21" s="32">
        <f t="shared" si="7"/>
        <v>0</v>
      </c>
      <c r="AI21" s="32">
        <f t="shared" si="7"/>
        <v>0</v>
      </c>
      <c r="AJ21" s="32">
        <f t="shared" si="7"/>
        <v>0</v>
      </c>
      <c r="AK21" s="32">
        <f t="shared" si="7"/>
        <v>0</v>
      </c>
      <c r="AL21" s="32">
        <f t="shared" si="7"/>
        <v>0</v>
      </c>
      <c r="AM21" s="32">
        <f t="shared" si="7"/>
        <v>0</v>
      </c>
      <c r="AN21" s="32">
        <f t="shared" si="7"/>
        <v>0</v>
      </c>
      <c r="AO21" s="32">
        <f t="shared" si="7"/>
        <v>0</v>
      </c>
      <c r="AP21" s="32">
        <f t="shared" si="7"/>
        <v>0</v>
      </c>
      <c r="AQ21" s="32">
        <f t="shared" si="7"/>
        <v>0</v>
      </c>
      <c r="AR21" s="32">
        <f t="shared" si="7"/>
        <v>0</v>
      </c>
      <c r="AS21" s="32">
        <f t="shared" si="7"/>
        <v>0</v>
      </c>
      <c r="AT21" s="32">
        <f t="shared" si="7"/>
        <v>0</v>
      </c>
      <c r="AU21" s="32">
        <f t="shared" si="7"/>
        <v>0</v>
      </c>
      <c r="AV21" s="45"/>
      <c r="AW21" s="45"/>
      <c r="AX21" s="45"/>
      <c r="AY21" s="45"/>
      <c r="AZ21" s="45"/>
      <c r="BA21" s="45"/>
      <c r="BB21" s="45"/>
      <c r="BC21" s="45"/>
      <c r="BD21" s="45"/>
      <c r="BE21" s="45"/>
      <c r="BF21" s="45"/>
      <c r="BG21" s="45"/>
      <c r="BH21" s="45"/>
      <c r="BI21" s="45"/>
      <c r="BJ21" s="45"/>
      <c r="BK21" s="45"/>
      <c r="BL21" s="45"/>
      <c r="BM21" s="45"/>
      <c r="BN21" s="45"/>
    </row>
    <row r="22" spans="2:66" s="22" customFormat="1" ht="11.25" customHeight="1">
      <c r="B22" s="109"/>
      <c r="C22" s="110"/>
      <c r="D22" s="104" t="s">
        <v>98</v>
      </c>
      <c r="E22" s="104"/>
      <c r="F22" s="104"/>
      <c r="G22" s="32">
        <f>SUMIF($E$9:$E$17,"=asistent",G$9:G$17)</f>
        <v>0</v>
      </c>
      <c r="H22" s="32">
        <f>SUMIF($E$9:$E$17,"=asistent",H$9:H$17)</f>
        <v>0</v>
      </c>
      <c r="I22" s="32">
        <f t="shared" ref="I22:AU22" si="8">SUMIF($E$9:$E$17,"=asistent",I$9:I$17)</f>
        <v>0</v>
      </c>
      <c r="J22" s="32">
        <f t="shared" si="8"/>
        <v>0</v>
      </c>
      <c r="K22" s="32">
        <f t="shared" si="8"/>
        <v>0</v>
      </c>
      <c r="L22" s="32">
        <f t="shared" si="8"/>
        <v>0</v>
      </c>
      <c r="M22" s="32">
        <f t="shared" si="8"/>
        <v>0</v>
      </c>
      <c r="N22" s="32">
        <f t="shared" si="8"/>
        <v>0</v>
      </c>
      <c r="O22" s="32">
        <f t="shared" si="8"/>
        <v>0</v>
      </c>
      <c r="P22" s="32">
        <f t="shared" si="8"/>
        <v>0</v>
      </c>
      <c r="Q22" s="32">
        <f t="shared" si="8"/>
        <v>0</v>
      </c>
      <c r="R22" s="32">
        <f t="shared" si="8"/>
        <v>0</v>
      </c>
      <c r="S22" s="32">
        <f t="shared" si="8"/>
        <v>0</v>
      </c>
      <c r="T22" s="32">
        <f t="shared" si="8"/>
        <v>0</v>
      </c>
      <c r="U22" s="32">
        <f t="shared" si="8"/>
        <v>0</v>
      </c>
      <c r="V22" s="32">
        <f t="shared" si="8"/>
        <v>0</v>
      </c>
      <c r="W22" s="32">
        <f t="shared" si="8"/>
        <v>0</v>
      </c>
      <c r="X22" s="32">
        <f t="shared" si="8"/>
        <v>0</v>
      </c>
      <c r="Y22" s="32">
        <f t="shared" si="8"/>
        <v>0</v>
      </c>
      <c r="Z22" s="32">
        <f t="shared" si="8"/>
        <v>0</v>
      </c>
      <c r="AA22" s="32">
        <f t="shared" si="8"/>
        <v>0</v>
      </c>
      <c r="AB22" s="32">
        <f t="shared" si="8"/>
        <v>0</v>
      </c>
      <c r="AC22" s="32">
        <f t="shared" si="8"/>
        <v>0</v>
      </c>
      <c r="AD22" s="32">
        <f t="shared" si="8"/>
        <v>0</v>
      </c>
      <c r="AE22" s="32">
        <f t="shared" si="8"/>
        <v>0</v>
      </c>
      <c r="AF22" s="32">
        <f t="shared" si="8"/>
        <v>0</v>
      </c>
      <c r="AG22" s="32">
        <f t="shared" si="8"/>
        <v>0</v>
      </c>
      <c r="AH22" s="32">
        <f t="shared" si="8"/>
        <v>0</v>
      </c>
      <c r="AI22" s="32">
        <f t="shared" si="8"/>
        <v>0</v>
      </c>
      <c r="AJ22" s="32">
        <f t="shared" si="8"/>
        <v>0</v>
      </c>
      <c r="AK22" s="32">
        <f t="shared" si="8"/>
        <v>0</v>
      </c>
      <c r="AL22" s="32">
        <f t="shared" si="8"/>
        <v>0</v>
      </c>
      <c r="AM22" s="32">
        <f t="shared" si="8"/>
        <v>0</v>
      </c>
      <c r="AN22" s="32">
        <f t="shared" si="8"/>
        <v>0</v>
      </c>
      <c r="AO22" s="32">
        <f t="shared" si="8"/>
        <v>0</v>
      </c>
      <c r="AP22" s="32">
        <f t="shared" si="8"/>
        <v>0</v>
      </c>
      <c r="AQ22" s="32">
        <f t="shared" si="8"/>
        <v>0</v>
      </c>
      <c r="AR22" s="32">
        <f t="shared" si="8"/>
        <v>0</v>
      </c>
      <c r="AS22" s="32">
        <f t="shared" si="8"/>
        <v>0</v>
      </c>
      <c r="AT22" s="32">
        <f t="shared" si="8"/>
        <v>0</v>
      </c>
      <c r="AU22" s="32">
        <f t="shared" si="8"/>
        <v>0</v>
      </c>
      <c r="AV22" s="45"/>
      <c r="AW22" s="45"/>
      <c r="AX22" s="45"/>
      <c r="AY22" s="45"/>
      <c r="AZ22" s="45"/>
      <c r="BA22" s="45"/>
      <c r="BB22" s="45"/>
      <c r="BC22" s="45"/>
      <c r="BD22" s="45"/>
      <c r="BE22" s="45"/>
      <c r="BF22" s="45"/>
      <c r="BG22" s="45"/>
      <c r="BH22" s="45"/>
      <c r="BI22" s="45"/>
      <c r="BJ22" s="45"/>
      <c r="BK22" s="45"/>
      <c r="BL22" s="45"/>
      <c r="BM22" s="45"/>
      <c r="BN22" s="45"/>
    </row>
    <row r="23" spans="2:66" s="22" customFormat="1" ht="11.25" customHeight="1">
      <c r="B23" s="109"/>
      <c r="C23" s="110"/>
      <c r="D23" s="104" t="s">
        <v>99</v>
      </c>
      <c r="E23" s="104"/>
      <c r="F23" s="104"/>
      <c r="G23" s="32">
        <f>SUMIF($E$9:$E$17,"=preparator",G$9:G$17)</f>
        <v>0</v>
      </c>
      <c r="H23" s="32">
        <f>SUMIF($E$9:$E$17,"=preparator",H$9:H$17)</f>
        <v>0</v>
      </c>
      <c r="I23" s="32">
        <f t="shared" ref="I23:AU23" si="9">SUMIF($E$9:$E$17,"=preparator",I$9:I$17)</f>
        <v>0</v>
      </c>
      <c r="J23" s="32">
        <f t="shared" si="9"/>
        <v>0</v>
      </c>
      <c r="K23" s="32">
        <f t="shared" si="9"/>
        <v>0</v>
      </c>
      <c r="L23" s="32">
        <f t="shared" si="9"/>
        <v>0</v>
      </c>
      <c r="M23" s="32">
        <f t="shared" si="9"/>
        <v>0</v>
      </c>
      <c r="N23" s="32">
        <f t="shared" si="9"/>
        <v>0</v>
      </c>
      <c r="O23" s="32">
        <f t="shared" si="9"/>
        <v>0</v>
      </c>
      <c r="P23" s="32">
        <f t="shared" si="9"/>
        <v>0</v>
      </c>
      <c r="Q23" s="32">
        <f t="shared" si="9"/>
        <v>0</v>
      </c>
      <c r="R23" s="32">
        <f t="shared" si="9"/>
        <v>0</v>
      </c>
      <c r="S23" s="32">
        <f t="shared" si="9"/>
        <v>0</v>
      </c>
      <c r="T23" s="32">
        <f t="shared" si="9"/>
        <v>0</v>
      </c>
      <c r="U23" s="32">
        <f t="shared" si="9"/>
        <v>0</v>
      </c>
      <c r="V23" s="32">
        <f t="shared" si="9"/>
        <v>0</v>
      </c>
      <c r="W23" s="32">
        <f t="shared" si="9"/>
        <v>0</v>
      </c>
      <c r="X23" s="32">
        <f t="shared" si="9"/>
        <v>0</v>
      </c>
      <c r="Y23" s="32">
        <f t="shared" si="9"/>
        <v>0</v>
      </c>
      <c r="Z23" s="32">
        <f t="shared" si="9"/>
        <v>0</v>
      </c>
      <c r="AA23" s="32">
        <f t="shared" si="9"/>
        <v>0</v>
      </c>
      <c r="AB23" s="32">
        <f t="shared" si="9"/>
        <v>0</v>
      </c>
      <c r="AC23" s="32">
        <f t="shared" si="9"/>
        <v>0</v>
      </c>
      <c r="AD23" s="32">
        <f t="shared" si="9"/>
        <v>0</v>
      </c>
      <c r="AE23" s="32">
        <f t="shared" si="9"/>
        <v>0</v>
      </c>
      <c r="AF23" s="32">
        <f t="shared" si="9"/>
        <v>0</v>
      </c>
      <c r="AG23" s="32">
        <f t="shared" si="9"/>
        <v>0</v>
      </c>
      <c r="AH23" s="32">
        <f t="shared" si="9"/>
        <v>0</v>
      </c>
      <c r="AI23" s="32">
        <f t="shared" si="9"/>
        <v>0</v>
      </c>
      <c r="AJ23" s="32">
        <f t="shared" si="9"/>
        <v>0</v>
      </c>
      <c r="AK23" s="32">
        <f t="shared" si="9"/>
        <v>0</v>
      </c>
      <c r="AL23" s="32">
        <f t="shared" si="9"/>
        <v>0</v>
      </c>
      <c r="AM23" s="32">
        <f t="shared" si="9"/>
        <v>0</v>
      </c>
      <c r="AN23" s="32">
        <f t="shared" si="9"/>
        <v>0</v>
      </c>
      <c r="AO23" s="32">
        <f t="shared" si="9"/>
        <v>0</v>
      </c>
      <c r="AP23" s="32">
        <f t="shared" si="9"/>
        <v>0</v>
      </c>
      <c r="AQ23" s="32">
        <f t="shared" si="9"/>
        <v>0</v>
      </c>
      <c r="AR23" s="32">
        <f t="shared" si="9"/>
        <v>0</v>
      </c>
      <c r="AS23" s="32">
        <f t="shared" si="9"/>
        <v>0</v>
      </c>
      <c r="AT23" s="32">
        <f t="shared" si="9"/>
        <v>0</v>
      </c>
      <c r="AU23" s="32">
        <f t="shared" si="9"/>
        <v>0</v>
      </c>
      <c r="AV23" s="45"/>
      <c r="AW23" s="45"/>
      <c r="AX23" s="45"/>
      <c r="AY23" s="45"/>
      <c r="AZ23" s="45"/>
      <c r="BA23" s="45"/>
      <c r="BB23" s="45"/>
      <c r="BC23" s="45"/>
      <c r="BD23" s="45"/>
      <c r="BE23" s="45"/>
      <c r="BF23" s="45"/>
      <c r="BG23" s="45"/>
      <c r="BH23" s="45"/>
      <c r="BI23" s="45"/>
      <c r="BJ23" s="45"/>
      <c r="BK23" s="45"/>
      <c r="BL23" s="45"/>
      <c r="BM23" s="45"/>
      <c r="BN23" s="45"/>
    </row>
    <row r="24" spans="2:66" s="22" customFormat="1" ht="11.25" customHeight="1">
      <c r="B24" s="109"/>
      <c r="C24" s="110"/>
      <c r="D24" s="104" t="s">
        <v>73</v>
      </c>
      <c r="E24" s="104"/>
      <c r="F24" s="104"/>
      <c r="G24" s="32">
        <f>SUMIF($E$9:$E$17,"=CS I",G$9:G$17)</f>
        <v>0</v>
      </c>
      <c r="H24" s="32">
        <f>SUMIF($E$9:$E$17,"=CS I",H$9:H$17)</f>
        <v>0</v>
      </c>
      <c r="I24" s="32">
        <f t="shared" ref="I24:AU24" si="10">SUMIF($E$9:$E$17,"=CS I",I$9:I$17)</f>
        <v>0</v>
      </c>
      <c r="J24" s="32">
        <f t="shared" si="10"/>
        <v>0</v>
      </c>
      <c r="K24" s="32">
        <f t="shared" si="10"/>
        <v>0</v>
      </c>
      <c r="L24" s="32">
        <f t="shared" si="10"/>
        <v>0</v>
      </c>
      <c r="M24" s="32">
        <f t="shared" si="10"/>
        <v>0</v>
      </c>
      <c r="N24" s="32">
        <f t="shared" si="10"/>
        <v>0</v>
      </c>
      <c r="O24" s="32">
        <f t="shared" si="10"/>
        <v>0</v>
      </c>
      <c r="P24" s="32">
        <f t="shared" si="10"/>
        <v>0</v>
      </c>
      <c r="Q24" s="32">
        <f t="shared" si="10"/>
        <v>0</v>
      </c>
      <c r="R24" s="32">
        <f t="shared" si="10"/>
        <v>0</v>
      </c>
      <c r="S24" s="32">
        <f t="shared" si="10"/>
        <v>0</v>
      </c>
      <c r="T24" s="32">
        <f t="shared" si="10"/>
        <v>0</v>
      </c>
      <c r="U24" s="32">
        <f t="shared" si="10"/>
        <v>0</v>
      </c>
      <c r="V24" s="32">
        <f t="shared" si="10"/>
        <v>0</v>
      </c>
      <c r="W24" s="32">
        <f t="shared" si="10"/>
        <v>0</v>
      </c>
      <c r="X24" s="32">
        <f t="shared" si="10"/>
        <v>0</v>
      </c>
      <c r="Y24" s="32">
        <f t="shared" si="10"/>
        <v>0</v>
      </c>
      <c r="Z24" s="32">
        <f t="shared" si="10"/>
        <v>0</v>
      </c>
      <c r="AA24" s="32">
        <f t="shared" si="10"/>
        <v>0</v>
      </c>
      <c r="AB24" s="32">
        <f t="shared" si="10"/>
        <v>0</v>
      </c>
      <c r="AC24" s="32">
        <f t="shared" si="10"/>
        <v>0</v>
      </c>
      <c r="AD24" s="32">
        <f t="shared" si="10"/>
        <v>0</v>
      </c>
      <c r="AE24" s="32">
        <f t="shared" si="10"/>
        <v>0</v>
      </c>
      <c r="AF24" s="32">
        <f t="shared" si="10"/>
        <v>0</v>
      </c>
      <c r="AG24" s="32">
        <f t="shared" si="10"/>
        <v>0</v>
      </c>
      <c r="AH24" s="32">
        <f t="shared" si="10"/>
        <v>0</v>
      </c>
      <c r="AI24" s="32">
        <f t="shared" si="10"/>
        <v>0</v>
      </c>
      <c r="AJ24" s="32">
        <f t="shared" si="10"/>
        <v>0</v>
      </c>
      <c r="AK24" s="32">
        <f t="shared" si="10"/>
        <v>0</v>
      </c>
      <c r="AL24" s="32">
        <f t="shared" si="10"/>
        <v>0</v>
      </c>
      <c r="AM24" s="32">
        <f t="shared" si="10"/>
        <v>0</v>
      </c>
      <c r="AN24" s="32">
        <f t="shared" si="10"/>
        <v>0</v>
      </c>
      <c r="AO24" s="32">
        <f t="shared" si="10"/>
        <v>0</v>
      </c>
      <c r="AP24" s="32">
        <f t="shared" si="10"/>
        <v>0</v>
      </c>
      <c r="AQ24" s="32">
        <f t="shared" si="10"/>
        <v>0</v>
      </c>
      <c r="AR24" s="32">
        <f t="shared" si="10"/>
        <v>0</v>
      </c>
      <c r="AS24" s="32">
        <f t="shared" si="10"/>
        <v>0</v>
      </c>
      <c r="AT24" s="32">
        <f t="shared" si="10"/>
        <v>0</v>
      </c>
      <c r="AU24" s="32">
        <f t="shared" si="10"/>
        <v>0</v>
      </c>
      <c r="AV24" s="45"/>
      <c r="AW24" s="45"/>
      <c r="AX24" s="45"/>
      <c r="AY24" s="45"/>
      <c r="AZ24" s="45"/>
      <c r="BA24" s="45"/>
      <c r="BB24" s="45"/>
      <c r="BC24" s="45"/>
      <c r="BD24" s="45"/>
      <c r="BE24" s="45"/>
      <c r="BF24" s="45"/>
      <c r="BG24" s="45"/>
      <c r="BH24" s="45"/>
      <c r="BI24" s="45"/>
      <c r="BJ24" s="45"/>
      <c r="BK24" s="45"/>
      <c r="BL24" s="45"/>
      <c r="BM24" s="45"/>
      <c r="BN24" s="45"/>
    </row>
    <row r="25" spans="2:66" s="22" customFormat="1" ht="11.25" customHeight="1">
      <c r="B25" s="109"/>
      <c r="C25" s="110"/>
      <c r="D25" s="104" t="s">
        <v>74</v>
      </c>
      <c r="E25" s="104"/>
      <c r="F25" s="104"/>
      <c r="G25" s="32">
        <f>SUMIF($E$9:$E$17,"=CS II",G$9:G$17)</f>
        <v>0</v>
      </c>
      <c r="H25" s="32">
        <f>SUMIF($E$9:$E$17,"=CS II",H$9:H$17)</f>
        <v>0</v>
      </c>
      <c r="I25" s="32">
        <f t="shared" ref="I25:AU25" si="11">SUMIF($E$9:$E$17,"=CS II",I$9:I$17)</f>
        <v>0</v>
      </c>
      <c r="J25" s="32">
        <f t="shared" si="11"/>
        <v>0</v>
      </c>
      <c r="K25" s="32">
        <f t="shared" si="11"/>
        <v>0</v>
      </c>
      <c r="L25" s="32">
        <f t="shared" si="11"/>
        <v>0</v>
      </c>
      <c r="M25" s="32">
        <f t="shared" si="11"/>
        <v>0</v>
      </c>
      <c r="N25" s="32">
        <f t="shared" si="11"/>
        <v>0</v>
      </c>
      <c r="O25" s="32">
        <f t="shared" si="11"/>
        <v>0</v>
      </c>
      <c r="P25" s="32">
        <f t="shared" si="11"/>
        <v>0</v>
      </c>
      <c r="Q25" s="32">
        <f t="shared" si="11"/>
        <v>0</v>
      </c>
      <c r="R25" s="32">
        <f t="shared" si="11"/>
        <v>0</v>
      </c>
      <c r="S25" s="32">
        <f t="shared" si="11"/>
        <v>0</v>
      </c>
      <c r="T25" s="32">
        <f t="shared" si="11"/>
        <v>0</v>
      </c>
      <c r="U25" s="32">
        <f t="shared" si="11"/>
        <v>0</v>
      </c>
      <c r="V25" s="32">
        <f t="shared" si="11"/>
        <v>0</v>
      </c>
      <c r="W25" s="32">
        <f t="shared" si="11"/>
        <v>0</v>
      </c>
      <c r="X25" s="32">
        <f t="shared" si="11"/>
        <v>0</v>
      </c>
      <c r="Y25" s="32">
        <f t="shared" si="11"/>
        <v>0</v>
      </c>
      <c r="Z25" s="32">
        <f t="shared" si="11"/>
        <v>0</v>
      </c>
      <c r="AA25" s="32">
        <f t="shared" si="11"/>
        <v>0</v>
      </c>
      <c r="AB25" s="32">
        <f t="shared" si="11"/>
        <v>0</v>
      </c>
      <c r="AC25" s="32">
        <f t="shared" si="11"/>
        <v>0</v>
      </c>
      <c r="AD25" s="32">
        <f t="shared" si="11"/>
        <v>0</v>
      </c>
      <c r="AE25" s="32">
        <f t="shared" si="11"/>
        <v>0</v>
      </c>
      <c r="AF25" s="32">
        <f t="shared" si="11"/>
        <v>0</v>
      </c>
      <c r="AG25" s="32">
        <f t="shared" si="11"/>
        <v>0</v>
      </c>
      <c r="AH25" s="32">
        <f t="shared" si="11"/>
        <v>0</v>
      </c>
      <c r="AI25" s="32">
        <f t="shared" si="11"/>
        <v>0</v>
      </c>
      <c r="AJ25" s="32">
        <f t="shared" si="11"/>
        <v>0</v>
      </c>
      <c r="AK25" s="32">
        <f t="shared" si="11"/>
        <v>0</v>
      </c>
      <c r="AL25" s="32">
        <f t="shared" si="11"/>
        <v>0</v>
      </c>
      <c r="AM25" s="32">
        <f t="shared" si="11"/>
        <v>0</v>
      </c>
      <c r="AN25" s="32">
        <f t="shared" si="11"/>
        <v>0</v>
      </c>
      <c r="AO25" s="32">
        <f t="shared" si="11"/>
        <v>0</v>
      </c>
      <c r="AP25" s="32">
        <f t="shared" si="11"/>
        <v>0</v>
      </c>
      <c r="AQ25" s="32">
        <f t="shared" si="11"/>
        <v>0</v>
      </c>
      <c r="AR25" s="32">
        <f t="shared" si="11"/>
        <v>0</v>
      </c>
      <c r="AS25" s="32">
        <f t="shared" si="11"/>
        <v>0</v>
      </c>
      <c r="AT25" s="32">
        <f t="shared" si="11"/>
        <v>0</v>
      </c>
      <c r="AU25" s="32">
        <f t="shared" si="11"/>
        <v>0</v>
      </c>
      <c r="AV25" s="45"/>
      <c r="AW25" s="45"/>
      <c r="AX25" s="45"/>
      <c r="AY25" s="45"/>
      <c r="AZ25" s="45"/>
      <c r="BA25" s="45"/>
      <c r="BB25" s="45"/>
      <c r="BC25" s="45"/>
      <c r="BD25" s="45"/>
      <c r="BE25" s="45"/>
      <c r="BF25" s="45"/>
      <c r="BG25" s="45"/>
      <c r="BH25" s="45"/>
      <c r="BI25" s="45"/>
      <c r="BJ25" s="45"/>
      <c r="BK25" s="45"/>
      <c r="BL25" s="45"/>
      <c r="BM25" s="45"/>
      <c r="BN25" s="45"/>
    </row>
    <row r="26" spans="2:66" s="22" customFormat="1" ht="11.25" customHeight="1">
      <c r="B26" s="109"/>
      <c r="C26" s="110"/>
      <c r="D26" s="104" t="s">
        <v>75</v>
      </c>
      <c r="E26" s="104"/>
      <c r="F26" s="104"/>
      <c r="G26" s="32">
        <f>SUMIF($E$9:$E$17,"=CS III",G$9:G$17)</f>
        <v>0</v>
      </c>
      <c r="H26" s="32">
        <f>SUMIF($E$9:$E$17,"=CS III",H$9:H$17)</f>
        <v>0</v>
      </c>
      <c r="I26" s="32">
        <f t="shared" ref="I26:AU26" si="12">SUMIF($E$9:$E$17,"=CS III",I$9:I$17)</f>
        <v>0</v>
      </c>
      <c r="J26" s="32">
        <f t="shared" si="12"/>
        <v>0</v>
      </c>
      <c r="K26" s="32">
        <f t="shared" si="12"/>
        <v>0</v>
      </c>
      <c r="L26" s="32">
        <f t="shared" si="12"/>
        <v>0</v>
      </c>
      <c r="M26" s="32">
        <f t="shared" si="12"/>
        <v>0</v>
      </c>
      <c r="N26" s="32">
        <f t="shared" si="12"/>
        <v>0</v>
      </c>
      <c r="O26" s="32">
        <f t="shared" si="12"/>
        <v>0</v>
      </c>
      <c r="P26" s="32">
        <f t="shared" si="12"/>
        <v>0</v>
      </c>
      <c r="Q26" s="32">
        <f t="shared" si="12"/>
        <v>0</v>
      </c>
      <c r="R26" s="32">
        <f t="shared" si="12"/>
        <v>0</v>
      </c>
      <c r="S26" s="32">
        <f t="shared" si="12"/>
        <v>0</v>
      </c>
      <c r="T26" s="32">
        <f t="shared" si="12"/>
        <v>0</v>
      </c>
      <c r="U26" s="32">
        <f t="shared" si="12"/>
        <v>0</v>
      </c>
      <c r="V26" s="32">
        <f t="shared" si="12"/>
        <v>0</v>
      </c>
      <c r="W26" s="32">
        <f t="shared" si="12"/>
        <v>0</v>
      </c>
      <c r="X26" s="32">
        <f t="shared" si="12"/>
        <v>0</v>
      </c>
      <c r="Y26" s="32">
        <f t="shared" si="12"/>
        <v>0</v>
      </c>
      <c r="Z26" s="32">
        <f t="shared" si="12"/>
        <v>0</v>
      </c>
      <c r="AA26" s="32">
        <f t="shared" si="12"/>
        <v>0</v>
      </c>
      <c r="AB26" s="32">
        <f t="shared" si="12"/>
        <v>0</v>
      </c>
      <c r="AC26" s="32">
        <f t="shared" si="12"/>
        <v>0</v>
      </c>
      <c r="AD26" s="32">
        <f t="shared" si="12"/>
        <v>0</v>
      </c>
      <c r="AE26" s="32">
        <f t="shared" si="12"/>
        <v>0</v>
      </c>
      <c r="AF26" s="32">
        <f t="shared" si="12"/>
        <v>0</v>
      </c>
      <c r="AG26" s="32">
        <f t="shared" si="12"/>
        <v>0</v>
      </c>
      <c r="AH26" s="32">
        <f t="shared" si="12"/>
        <v>0</v>
      </c>
      <c r="AI26" s="32">
        <f t="shared" si="12"/>
        <v>0</v>
      </c>
      <c r="AJ26" s="32">
        <f t="shared" si="12"/>
        <v>0</v>
      </c>
      <c r="AK26" s="32">
        <f t="shared" si="12"/>
        <v>0</v>
      </c>
      <c r="AL26" s="32">
        <f t="shared" si="12"/>
        <v>0</v>
      </c>
      <c r="AM26" s="32">
        <f t="shared" si="12"/>
        <v>0</v>
      </c>
      <c r="AN26" s="32">
        <f t="shared" si="12"/>
        <v>0</v>
      </c>
      <c r="AO26" s="32">
        <f t="shared" si="12"/>
        <v>0</v>
      </c>
      <c r="AP26" s="32">
        <f t="shared" si="12"/>
        <v>0</v>
      </c>
      <c r="AQ26" s="32">
        <f t="shared" si="12"/>
        <v>0</v>
      </c>
      <c r="AR26" s="32">
        <f t="shared" si="12"/>
        <v>0</v>
      </c>
      <c r="AS26" s="32">
        <f t="shared" si="12"/>
        <v>0</v>
      </c>
      <c r="AT26" s="32">
        <f t="shared" si="12"/>
        <v>0</v>
      </c>
      <c r="AU26" s="32">
        <f t="shared" si="12"/>
        <v>0</v>
      </c>
      <c r="AV26" s="45"/>
      <c r="AW26" s="45"/>
      <c r="AX26" s="45"/>
      <c r="AY26" s="45"/>
      <c r="AZ26" s="45"/>
      <c r="BA26" s="45"/>
      <c r="BB26" s="45"/>
      <c r="BC26" s="45"/>
      <c r="BD26" s="45"/>
      <c r="BE26" s="45"/>
      <c r="BF26" s="45"/>
      <c r="BG26" s="45"/>
      <c r="BH26" s="45"/>
      <c r="BI26" s="45"/>
      <c r="BJ26" s="45"/>
      <c r="BK26" s="45"/>
      <c r="BL26" s="45"/>
      <c r="BM26" s="45"/>
      <c r="BN26" s="45"/>
    </row>
    <row r="27" spans="2:66" s="22" customFormat="1" ht="11.25" customHeight="1">
      <c r="B27" s="109"/>
      <c r="C27" s="110"/>
      <c r="D27" s="104" t="s">
        <v>100</v>
      </c>
      <c r="E27" s="104"/>
      <c r="F27" s="104"/>
      <c r="G27" s="32">
        <f>SUMIF($E$9:$E$17,"=Cercetator",G$9:G$17)</f>
        <v>0</v>
      </c>
      <c r="H27" s="32">
        <f>SUMIF($E$9:$E$17,"=Cercetator",H$9:H$17)</f>
        <v>0</v>
      </c>
      <c r="I27" s="32">
        <f t="shared" ref="I27:AU27" si="13">SUMIF($E$9:$E$17,"=Cercetator",I$9:I$17)</f>
        <v>0</v>
      </c>
      <c r="J27" s="32">
        <f t="shared" si="13"/>
        <v>0</v>
      </c>
      <c r="K27" s="32">
        <f t="shared" si="13"/>
        <v>0</v>
      </c>
      <c r="L27" s="32">
        <f t="shared" si="13"/>
        <v>0</v>
      </c>
      <c r="M27" s="32">
        <f t="shared" si="13"/>
        <v>0</v>
      </c>
      <c r="N27" s="32">
        <f t="shared" si="13"/>
        <v>0</v>
      </c>
      <c r="O27" s="32">
        <f t="shared" si="13"/>
        <v>0</v>
      </c>
      <c r="P27" s="32">
        <f t="shared" si="13"/>
        <v>0</v>
      </c>
      <c r="Q27" s="32">
        <f t="shared" si="13"/>
        <v>0</v>
      </c>
      <c r="R27" s="32">
        <f t="shared" si="13"/>
        <v>0</v>
      </c>
      <c r="S27" s="32">
        <f t="shared" si="13"/>
        <v>0</v>
      </c>
      <c r="T27" s="32">
        <f t="shared" si="13"/>
        <v>0</v>
      </c>
      <c r="U27" s="32">
        <f t="shared" si="13"/>
        <v>0</v>
      </c>
      <c r="V27" s="32">
        <f t="shared" si="13"/>
        <v>0</v>
      </c>
      <c r="W27" s="32">
        <f t="shared" si="13"/>
        <v>0</v>
      </c>
      <c r="X27" s="32">
        <f t="shared" si="13"/>
        <v>0</v>
      </c>
      <c r="Y27" s="32">
        <f t="shared" si="13"/>
        <v>0</v>
      </c>
      <c r="Z27" s="32">
        <f t="shared" si="13"/>
        <v>0</v>
      </c>
      <c r="AA27" s="32">
        <f t="shared" si="13"/>
        <v>0</v>
      </c>
      <c r="AB27" s="32">
        <f t="shared" si="13"/>
        <v>0</v>
      </c>
      <c r="AC27" s="32">
        <f t="shared" si="13"/>
        <v>0</v>
      </c>
      <c r="AD27" s="32">
        <f t="shared" si="13"/>
        <v>0</v>
      </c>
      <c r="AE27" s="32">
        <f t="shared" si="13"/>
        <v>0</v>
      </c>
      <c r="AF27" s="32">
        <f t="shared" si="13"/>
        <v>0</v>
      </c>
      <c r="AG27" s="32">
        <f t="shared" si="13"/>
        <v>0</v>
      </c>
      <c r="AH27" s="32">
        <f t="shared" si="13"/>
        <v>0</v>
      </c>
      <c r="AI27" s="32">
        <f t="shared" si="13"/>
        <v>0</v>
      </c>
      <c r="AJ27" s="32">
        <f t="shared" si="13"/>
        <v>0</v>
      </c>
      <c r="AK27" s="32">
        <f t="shared" si="13"/>
        <v>0</v>
      </c>
      <c r="AL27" s="32">
        <f t="shared" si="13"/>
        <v>0</v>
      </c>
      <c r="AM27" s="32">
        <f t="shared" si="13"/>
        <v>0</v>
      </c>
      <c r="AN27" s="32">
        <f t="shared" si="13"/>
        <v>0</v>
      </c>
      <c r="AO27" s="32">
        <f t="shared" si="13"/>
        <v>0</v>
      </c>
      <c r="AP27" s="32">
        <f t="shared" si="13"/>
        <v>0</v>
      </c>
      <c r="AQ27" s="32">
        <f t="shared" si="13"/>
        <v>0</v>
      </c>
      <c r="AR27" s="32">
        <f t="shared" si="13"/>
        <v>0</v>
      </c>
      <c r="AS27" s="32">
        <f t="shared" si="13"/>
        <v>0</v>
      </c>
      <c r="AT27" s="32">
        <f t="shared" si="13"/>
        <v>0</v>
      </c>
      <c r="AU27" s="32">
        <f t="shared" si="13"/>
        <v>0</v>
      </c>
      <c r="AV27" s="45"/>
      <c r="AW27" s="45"/>
      <c r="AX27" s="45"/>
      <c r="AY27" s="45"/>
      <c r="AZ27" s="45"/>
      <c r="BA27" s="45"/>
      <c r="BB27" s="45"/>
      <c r="BC27" s="45"/>
      <c r="BD27" s="45"/>
      <c r="BE27" s="45"/>
      <c r="BF27" s="45"/>
      <c r="BG27" s="45"/>
      <c r="BH27" s="45"/>
      <c r="BI27" s="45"/>
      <c r="BJ27" s="45"/>
      <c r="BK27" s="45"/>
      <c r="BL27" s="45"/>
      <c r="BM27" s="45"/>
      <c r="BN27" s="45"/>
    </row>
    <row r="28" spans="2:66" s="22" customFormat="1" ht="11.25" customHeight="1">
      <c r="B28" s="111"/>
      <c r="C28" s="112"/>
      <c r="D28" s="104" t="s">
        <v>77</v>
      </c>
      <c r="E28" s="104"/>
      <c r="F28" s="104"/>
      <c r="G28" s="32">
        <f>SUMIF($E$9:$E$17,"=asistent cercetare",G$9:G$17)</f>
        <v>0</v>
      </c>
      <c r="H28" s="32">
        <f>SUMIF($E$9:$E$17,"=asistent cercetare",H$9:H$17)</f>
        <v>0</v>
      </c>
      <c r="I28" s="32">
        <f t="shared" ref="I28:AU28" si="14">SUMIF($E$9:$E$17,"=asistent cercetare",I$9:I$17)</f>
        <v>0</v>
      </c>
      <c r="J28" s="32">
        <f t="shared" si="14"/>
        <v>0</v>
      </c>
      <c r="K28" s="32">
        <f t="shared" si="14"/>
        <v>0</v>
      </c>
      <c r="L28" s="32">
        <f t="shared" si="14"/>
        <v>0</v>
      </c>
      <c r="M28" s="32">
        <f t="shared" si="14"/>
        <v>0</v>
      </c>
      <c r="N28" s="32">
        <f t="shared" si="14"/>
        <v>0</v>
      </c>
      <c r="O28" s="32">
        <f t="shared" si="14"/>
        <v>0</v>
      </c>
      <c r="P28" s="32">
        <f t="shared" si="14"/>
        <v>0</v>
      </c>
      <c r="Q28" s="32">
        <f t="shared" si="14"/>
        <v>0</v>
      </c>
      <c r="R28" s="32">
        <f t="shared" si="14"/>
        <v>0</v>
      </c>
      <c r="S28" s="32">
        <f t="shared" si="14"/>
        <v>0</v>
      </c>
      <c r="T28" s="32">
        <f t="shared" si="14"/>
        <v>0</v>
      </c>
      <c r="U28" s="32">
        <f t="shared" si="14"/>
        <v>0</v>
      </c>
      <c r="V28" s="32">
        <f t="shared" si="14"/>
        <v>0</v>
      </c>
      <c r="W28" s="32">
        <f t="shared" si="14"/>
        <v>0</v>
      </c>
      <c r="X28" s="32">
        <f t="shared" si="14"/>
        <v>0</v>
      </c>
      <c r="Y28" s="32">
        <f t="shared" si="14"/>
        <v>0</v>
      </c>
      <c r="Z28" s="32">
        <f t="shared" si="14"/>
        <v>0</v>
      </c>
      <c r="AA28" s="32">
        <f t="shared" si="14"/>
        <v>0</v>
      </c>
      <c r="AB28" s="32">
        <f t="shared" si="14"/>
        <v>0</v>
      </c>
      <c r="AC28" s="32">
        <f t="shared" si="14"/>
        <v>0</v>
      </c>
      <c r="AD28" s="32">
        <f t="shared" si="14"/>
        <v>0</v>
      </c>
      <c r="AE28" s="32">
        <f t="shared" si="14"/>
        <v>0</v>
      </c>
      <c r="AF28" s="32">
        <f t="shared" si="14"/>
        <v>0</v>
      </c>
      <c r="AG28" s="32">
        <f t="shared" si="14"/>
        <v>0</v>
      </c>
      <c r="AH28" s="32">
        <f t="shared" si="14"/>
        <v>0</v>
      </c>
      <c r="AI28" s="32">
        <f t="shared" si="14"/>
        <v>0</v>
      </c>
      <c r="AJ28" s="32">
        <f t="shared" si="14"/>
        <v>0</v>
      </c>
      <c r="AK28" s="32">
        <f t="shared" si="14"/>
        <v>0</v>
      </c>
      <c r="AL28" s="32">
        <f t="shared" si="14"/>
        <v>0</v>
      </c>
      <c r="AM28" s="32">
        <f t="shared" si="14"/>
        <v>0</v>
      </c>
      <c r="AN28" s="32">
        <f t="shared" si="14"/>
        <v>0</v>
      </c>
      <c r="AO28" s="32">
        <f t="shared" si="14"/>
        <v>0</v>
      </c>
      <c r="AP28" s="32">
        <f t="shared" si="14"/>
        <v>0</v>
      </c>
      <c r="AQ28" s="32">
        <f t="shared" si="14"/>
        <v>0</v>
      </c>
      <c r="AR28" s="32">
        <f t="shared" si="14"/>
        <v>0</v>
      </c>
      <c r="AS28" s="32">
        <f t="shared" si="14"/>
        <v>0</v>
      </c>
      <c r="AT28" s="32">
        <f t="shared" si="14"/>
        <v>0</v>
      </c>
      <c r="AU28" s="32">
        <f t="shared" si="14"/>
        <v>0</v>
      </c>
      <c r="AV28" s="45"/>
      <c r="AW28" s="45"/>
      <c r="AX28" s="45"/>
      <c r="AY28" s="45"/>
      <c r="AZ28" s="45"/>
      <c r="BA28" s="45"/>
      <c r="BB28" s="45"/>
      <c r="BC28" s="45"/>
      <c r="BD28" s="45"/>
      <c r="BE28" s="45"/>
      <c r="BF28" s="45"/>
      <c r="BG28" s="45"/>
      <c r="BH28" s="45"/>
      <c r="BI28" s="45"/>
      <c r="BJ28" s="45"/>
      <c r="BK28" s="45"/>
      <c r="BL28" s="45"/>
      <c r="BM28" s="45"/>
      <c r="BN28" s="45"/>
    </row>
    <row r="29" spans="2:66">
      <c r="AV29" s="16"/>
      <c r="AW29" s="16"/>
      <c r="AX29" s="16"/>
      <c r="AY29" s="16"/>
      <c r="AZ29" s="16"/>
      <c r="BA29" s="16"/>
      <c r="BB29" s="45"/>
      <c r="BC29" s="45"/>
      <c r="BD29" s="45"/>
      <c r="BE29" s="45"/>
      <c r="BF29" s="45"/>
      <c r="BG29" s="45"/>
      <c r="BH29" s="45"/>
      <c r="BI29" s="45"/>
      <c r="BJ29" s="45"/>
      <c r="BK29" s="45"/>
      <c r="BL29" s="16"/>
      <c r="BM29" s="16"/>
      <c r="BN29" s="16"/>
    </row>
    <row r="30" spans="2:66">
      <c r="AV30" s="16"/>
      <c r="AW30" s="16"/>
      <c r="AX30" s="16"/>
      <c r="AY30" s="16"/>
      <c r="AZ30" s="16"/>
      <c r="BA30" s="16"/>
      <c r="BB30" s="45"/>
      <c r="BC30" s="45"/>
      <c r="BD30" s="45"/>
      <c r="BE30" s="45"/>
      <c r="BF30" s="45"/>
      <c r="BG30" s="45"/>
      <c r="BH30" s="45"/>
      <c r="BI30" s="45"/>
      <c r="BJ30" s="45"/>
      <c r="BK30" s="45"/>
      <c r="BL30" s="16"/>
      <c r="BM30" s="16"/>
      <c r="BN30" s="16"/>
    </row>
    <row r="31" spans="2:66">
      <c r="AV31" s="16"/>
      <c r="AW31" s="16"/>
      <c r="AX31" s="16"/>
      <c r="AY31" s="16"/>
      <c r="AZ31" s="16"/>
      <c r="BA31" s="16"/>
      <c r="BB31" s="45"/>
      <c r="BC31" s="45"/>
      <c r="BD31" s="45"/>
      <c r="BE31" s="45"/>
      <c r="BF31" s="45"/>
      <c r="BG31" s="45"/>
      <c r="BH31" s="45"/>
      <c r="BI31" s="45"/>
      <c r="BJ31" s="45"/>
      <c r="BK31" s="45"/>
      <c r="BL31" s="16"/>
      <c r="BM31" s="16"/>
      <c r="BN31" s="16"/>
    </row>
    <row r="32" spans="2:66">
      <c r="AV32" s="16"/>
      <c r="AW32" s="16"/>
      <c r="AX32" s="16"/>
      <c r="AY32" s="16"/>
      <c r="AZ32" s="16"/>
      <c r="BA32" s="16"/>
      <c r="BB32" s="45"/>
      <c r="BC32" s="45"/>
      <c r="BD32" s="45"/>
      <c r="BE32" s="45"/>
      <c r="BF32" s="45"/>
      <c r="BG32" s="45"/>
      <c r="BH32" s="45"/>
      <c r="BI32" s="45"/>
      <c r="BJ32" s="45"/>
      <c r="BK32" s="45"/>
      <c r="BL32" s="16"/>
      <c r="BM32" s="16"/>
      <c r="BN32" s="16"/>
    </row>
  </sheetData>
  <sheetProtection password="A99E" sheet="1" objects="1" scenarios="1" insertRows="0"/>
  <mergeCells count="89">
    <mergeCell ref="D28:F28"/>
    <mergeCell ref="AV18:AW18"/>
    <mergeCell ref="AY18:BB18"/>
    <mergeCell ref="B19:C28"/>
    <mergeCell ref="F4:G4"/>
    <mergeCell ref="B18:F18"/>
    <mergeCell ref="D19:F19"/>
    <mergeCell ref="D20:F20"/>
    <mergeCell ref="D21:F21"/>
    <mergeCell ref="D22:F22"/>
    <mergeCell ref="D23:F23"/>
    <mergeCell ref="D24:F24"/>
    <mergeCell ref="D25:F25"/>
    <mergeCell ref="D26:F26"/>
    <mergeCell ref="D27:F27"/>
    <mergeCell ref="H4:X4"/>
    <mergeCell ref="B3:G3"/>
    <mergeCell ref="AH3:AU3"/>
    <mergeCell ref="AV3:BN3"/>
    <mergeCell ref="AV4:BN4"/>
    <mergeCell ref="B5:B7"/>
    <mergeCell ref="C5:C7"/>
    <mergeCell ref="D5:D7"/>
    <mergeCell ref="E5:E7"/>
    <mergeCell ref="F5:F7"/>
    <mergeCell ref="G5:G7"/>
    <mergeCell ref="Y4:AU4"/>
    <mergeCell ref="O6:O7"/>
    <mergeCell ref="P6:P7"/>
    <mergeCell ref="Q6:Q7"/>
    <mergeCell ref="R6:R7"/>
    <mergeCell ref="B4:E4"/>
    <mergeCell ref="BE5:BN5"/>
    <mergeCell ref="H6:H7"/>
    <mergeCell ref="I6:I7"/>
    <mergeCell ref="J6:J7"/>
    <mergeCell ref="K6:K7"/>
    <mergeCell ref="L6:L7"/>
    <mergeCell ref="M6:M7"/>
    <mergeCell ref="N6:N7"/>
    <mergeCell ref="H5:K5"/>
    <mergeCell ref="L5:R5"/>
    <mergeCell ref="S5:X5"/>
    <mergeCell ref="Y5:AG5"/>
    <mergeCell ref="AH5:AT5"/>
    <mergeCell ref="AD6:AD7"/>
    <mergeCell ref="S6:S7"/>
    <mergeCell ref="T6:T7"/>
    <mergeCell ref="U6:U7"/>
    <mergeCell ref="V6:V7"/>
    <mergeCell ref="W6:W7"/>
    <mergeCell ref="X6:X7"/>
    <mergeCell ref="Y6:Y7"/>
    <mergeCell ref="Z6:Z7"/>
    <mergeCell ref="AA6:AA7"/>
    <mergeCell ref="AB6:AB7"/>
    <mergeCell ref="AC6:AC7"/>
    <mergeCell ref="BB6:BB7"/>
    <mergeCell ref="BC6:BC7"/>
    <mergeCell ref="AQ6:AQ7"/>
    <mergeCell ref="AR6:AR7"/>
    <mergeCell ref="AS6:AS7"/>
    <mergeCell ref="AT6:AT7"/>
    <mergeCell ref="AV6:AV7"/>
    <mergeCell ref="AW6:AW7"/>
    <mergeCell ref="AU5:AU7"/>
    <mergeCell ref="AX6:AX7"/>
    <mergeCell ref="AY6:AY7"/>
    <mergeCell ref="AZ6:AZ7"/>
    <mergeCell ref="BA6:BA7"/>
    <mergeCell ref="AV5:AY5"/>
    <mergeCell ref="AZ5:BD5"/>
    <mergeCell ref="AP6:AP7"/>
    <mergeCell ref="AE6:AE7"/>
    <mergeCell ref="AF6:AF7"/>
    <mergeCell ref="AG6:AG7"/>
    <mergeCell ref="AH6:AH7"/>
    <mergeCell ref="AI6:AI7"/>
    <mergeCell ref="AK6:AK7"/>
    <mergeCell ref="AL6:AL7"/>
    <mergeCell ref="AM6:AM7"/>
    <mergeCell ref="AN6:AN7"/>
    <mergeCell ref="AO6:AO7"/>
    <mergeCell ref="AJ6:AJ7"/>
    <mergeCell ref="BD6:BD7"/>
    <mergeCell ref="BE6:BI6"/>
    <mergeCell ref="BJ6:BL6"/>
    <mergeCell ref="BM6:BM7"/>
    <mergeCell ref="BN6:BN7"/>
  </mergeCells>
  <conditionalFormatting sqref="D9:D13 D15:D17">
    <cfRule type="expression" dxfId="233" priority="385">
      <formula>AND(LEN(D9)&lt;&gt;13,LEN(D9)&gt;0)</formula>
    </cfRule>
  </conditionalFormatting>
  <conditionalFormatting sqref="AU15:AU17 AU9:AU13">
    <cfRule type="cellIs" dxfId="232" priority="380" operator="notEqual">
      <formula>1</formula>
    </cfRule>
  </conditionalFormatting>
  <conditionalFormatting sqref="BC9">
    <cfRule type="expression" dxfId="231" priority="281">
      <formula>AND($BC9&gt;0,OR($BE9&gt;0,$BF9&gt;0,$BG9&gt;0,$BH9&gt;0,$BI9&gt;0,$BI9&gt;0,$BJ9&gt;0,$BK9&gt;0,$BL9&gt;0))</formula>
    </cfRule>
    <cfRule type="expression" dxfId="230" priority="350">
      <formula>AND(OR($AZ9&gt;0,$BA9&gt;0,$BB9&gt;0),$BC9&gt;0)</formula>
    </cfRule>
    <cfRule type="cellIs" dxfId="229" priority="370" operator="lessThan">
      <formula>0</formula>
    </cfRule>
    <cfRule type="expression" dxfId="228" priority="378">
      <formula>AND(NOT(OR($AV9=33,$AV9=35,$AV9=36,$AV9=37,$AV9=38)),$BC9&gt;0)</formula>
    </cfRule>
  </conditionalFormatting>
  <conditionalFormatting sqref="AV9:AV13 AV15:AV17">
    <cfRule type="cellIs" dxfId="227" priority="371" operator="notBetween">
      <formula>0</formula>
      <formula>39</formula>
    </cfRule>
  </conditionalFormatting>
  <conditionalFormatting sqref="AZ9">
    <cfRule type="expression" dxfId="226" priority="344">
      <formula>AND($AZ9&gt;0,OR($BC9&gt;0,$BD9&gt;0,$BM9&gt;0,$BN9&gt;0))</formula>
    </cfRule>
  </conditionalFormatting>
  <conditionalFormatting sqref="BD9">
    <cfRule type="expression" dxfId="225" priority="277">
      <formula>AND($BD9&gt;0,OR($BE9&gt;0,$BF9&gt;0,$BG9&gt;0,$BH9&gt;0,$BI9&gt;0,$BJ9&gt;0,$BK9&gt;0,$BL9&gt;0))</formula>
    </cfRule>
    <cfRule type="expression" dxfId="224" priority="278">
      <formula>AND(OR($AZ9&gt;0,$BA9&gt;0,$BB9&gt;0),$BD9&gt;0)</formula>
    </cfRule>
    <cfRule type="cellIs" dxfId="223" priority="279" operator="lessThan">
      <formula>0</formula>
    </cfRule>
    <cfRule type="expression" dxfId="222" priority="280">
      <formula>AND($AV9&lt;&gt;39,$BD9&gt;0)</formula>
    </cfRule>
  </conditionalFormatting>
  <conditionalFormatting sqref="BE9">
    <cfRule type="expression" dxfId="221" priority="240">
      <formula>AND(OR($BM9&gt;0,$BN9&gt;0),$BE9&gt;0)</formula>
    </cfRule>
    <cfRule type="expression" dxfId="220" priority="275">
      <formula>AND(OR($BC9&gt;0,$BD9&gt;0),$BE9&gt;0)</formula>
    </cfRule>
  </conditionalFormatting>
  <conditionalFormatting sqref="BG9">
    <cfRule type="expression" dxfId="219" priority="238">
      <formula>AND(OR($BM9&gt;0,$BN9&gt;0),$BG9&gt;0)</formula>
    </cfRule>
    <cfRule type="expression" dxfId="218" priority="273">
      <formula>AND(OR($BC9&gt;0,$BD9&gt;0),$BG9&gt;0)</formula>
    </cfRule>
  </conditionalFormatting>
  <conditionalFormatting sqref="BF9">
    <cfRule type="expression" dxfId="217" priority="239">
      <formula>AND(OR($BM9&gt;0,$BN9&gt;0),$BF9&gt;0)</formula>
    </cfRule>
    <cfRule type="expression" dxfId="216" priority="249">
      <formula>AND(OR($BC9&gt;0,$BD9&gt;0),$BF9&gt;0)</formula>
    </cfRule>
  </conditionalFormatting>
  <conditionalFormatting sqref="BH9">
    <cfRule type="expression" dxfId="215" priority="237">
      <formula>AND(OR($BM9&gt;0,$BN9&gt;0),$BH9&gt;0)</formula>
    </cfRule>
    <cfRule type="expression" dxfId="214" priority="248">
      <formula>AND(OR($BC9&gt;0,$BD9&gt;0),$BH9&gt;0)</formula>
    </cfRule>
  </conditionalFormatting>
  <conditionalFormatting sqref="BI9">
    <cfRule type="expression" dxfId="213" priority="236">
      <formula>AND(OR($BM9&gt;0,$BN9&gt;0),$BI9&gt;0)</formula>
    </cfRule>
    <cfRule type="expression" dxfId="212" priority="247">
      <formula>AND(OR($BC9&gt;0,$BD9&gt;0),$BI9&gt;0)</formula>
    </cfRule>
  </conditionalFormatting>
  <conditionalFormatting sqref="BJ9">
    <cfRule type="expression" dxfId="211" priority="235">
      <formula>AND(OR($BM9&gt;0,$BN9&gt;0),$BJ9&gt;0)</formula>
    </cfRule>
    <cfRule type="expression" dxfId="210" priority="246">
      <formula>AND(OR($BC9&gt;0,$BD9&gt;0),$BJ9&gt;0)</formula>
    </cfRule>
  </conditionalFormatting>
  <conditionalFormatting sqref="BK9">
    <cfRule type="expression" dxfId="209" priority="234">
      <formula>AND(OR($BM9&gt;0,$BN9&gt;0),$BK9&gt;0)</formula>
    </cfRule>
    <cfRule type="expression" dxfId="208" priority="245">
      <formula>AND(OR($BC9&gt;0,$BD9&gt;0),$BK9&gt;0)</formula>
    </cfRule>
  </conditionalFormatting>
  <conditionalFormatting sqref="BL9">
    <cfRule type="expression" dxfId="207" priority="233">
      <formula>AND(OR($BM9&gt;0,$BN9&gt;0),$BL9&gt;0)</formula>
    </cfRule>
    <cfRule type="expression" dxfId="206" priority="244">
      <formula>AND(OR($BC9&gt;0,$BD9&gt;0),$BL9&gt;0)</formula>
    </cfRule>
  </conditionalFormatting>
  <conditionalFormatting sqref="BM9">
    <cfRule type="expression" dxfId="205" priority="69">
      <formula>AND(NOT(OR($AV9=33,$AV9=35,$AV9=36,$AV9=37,$AV9=38)),$BM9&gt;0)</formula>
    </cfRule>
    <cfRule type="expression" dxfId="204" priority="241">
      <formula>AND($BM9&gt;0,OR($BE9&gt;0,$BF9&gt;0,$BG9&gt;0,$BH9&gt;0,$BI9&gt;0,$BJ9&gt;0,$BK9&gt;0,$BL9&gt;0))</formula>
    </cfRule>
    <cfRule type="expression" dxfId="203" priority="243">
      <formula>AND(OR($AZ9&gt;0,$BA9&gt;0,$BB9&gt;0),$BM9&gt;0)</formula>
    </cfRule>
  </conditionalFormatting>
  <conditionalFormatting sqref="BN9 BN11:BN13">
    <cfRule type="expression" dxfId="202" priority="68">
      <formula>AND($AV9&lt;&gt;39,$BN9&gt;0)</formula>
    </cfRule>
    <cfRule type="expression" dxfId="201" priority="80">
      <formula>AND($BN17&gt;0,OR($BE17&gt;0,$BF17&gt;0,$BG17&gt;0,$BH17&gt;0,$BI17&gt;0,$BJ17&gt;0,$BK17&gt;0,$BL17&gt;0))</formula>
    </cfRule>
    <cfRule type="expression" dxfId="200" priority="242">
      <formula>AND(OR($AZ9&gt;0,$BA9&gt;0,$BB9&gt;0),$BN9&gt;0)</formula>
    </cfRule>
  </conditionalFormatting>
  <conditionalFormatting sqref="BA9">
    <cfRule type="expression" dxfId="199" priority="232">
      <formula>AND($BA9&gt;0,OR($BC9&gt;0,$BD9&gt;0,$BM9&gt;0,$BN9&gt;0))</formula>
    </cfRule>
  </conditionalFormatting>
  <conditionalFormatting sqref="BB9">
    <cfRule type="expression" dxfId="198" priority="231">
      <formula>AND($BB9&gt;0,OR($BC9&gt;0,$BD9&gt;0,$BM9&gt;0,$BN9&gt;0))</formula>
    </cfRule>
  </conditionalFormatting>
  <conditionalFormatting sqref="BC10">
    <cfRule type="expression" dxfId="197" priority="226">
      <formula>AND($BC10&gt;0,OR($BE10&gt;0,$BF10&gt;0,$BG10&gt;0,$BH10&gt;0,$BI10&gt;0,$BI10&gt;0,$BJ10&gt;0,$BK10&gt;0,$BL10&gt;0))</formula>
    </cfRule>
    <cfRule type="expression" dxfId="196" priority="228">
      <formula>AND(OR($AZ10&gt;0,$BA10&gt;0,$BB10&gt;0),$BC10&gt;0)</formula>
    </cfRule>
    <cfRule type="cellIs" dxfId="195" priority="229" operator="lessThan">
      <formula>0</formula>
    </cfRule>
    <cfRule type="expression" dxfId="194" priority="230">
      <formula>AND(NOT(OR($AV10=33,$AV10=35,$AV10=36,$AV10=37,$AV10=38)),$BC10&gt;0)</formula>
    </cfRule>
  </conditionalFormatting>
  <conditionalFormatting sqref="AZ10">
    <cfRule type="expression" dxfId="193" priority="227">
      <formula>AND($AZ10&gt;0,OR($BC10&gt;0,$BD10&gt;0,$BM10&gt;0,$BN10&gt;0))</formula>
    </cfRule>
  </conditionalFormatting>
  <conditionalFormatting sqref="BD10">
    <cfRule type="expression" dxfId="192" priority="222">
      <formula>AND($BD10&gt;0,OR($BE10&gt;0,$BF10&gt;0,$BG10&gt;0,$BH10&gt;0,$BI10&gt;0,$BJ10&gt;0,$BK10&gt;0,$BL10&gt;0))</formula>
    </cfRule>
    <cfRule type="expression" dxfId="191" priority="223">
      <formula>AND(OR($AZ10&gt;0,$BA10&gt;0,$BB10&gt;0),$BD10&gt;0)</formula>
    </cfRule>
    <cfRule type="cellIs" dxfId="190" priority="224" operator="lessThan">
      <formula>0</formula>
    </cfRule>
    <cfRule type="expression" dxfId="189" priority="225">
      <formula>AND($AV10&lt;&gt;39,$BD10&gt;0)</formula>
    </cfRule>
  </conditionalFormatting>
  <conditionalFormatting sqref="BE10">
    <cfRule type="expression" dxfId="188" priority="210">
      <formula>AND(OR($BM10&gt;0,$BN10&gt;0),$BE10&gt;0)</formula>
    </cfRule>
    <cfRule type="expression" dxfId="187" priority="221">
      <formula>AND(OR($BC10&gt;0,$BD10&gt;0),$BE10&gt;0)</formula>
    </cfRule>
  </conditionalFormatting>
  <conditionalFormatting sqref="BG10">
    <cfRule type="expression" dxfId="186" priority="208">
      <formula>AND(OR($BM10&gt;0,$BN10&gt;0),$BG10&gt;0)</formula>
    </cfRule>
    <cfRule type="expression" dxfId="185" priority="220">
      <formula>AND(OR($BC10&gt;0,$BD10&gt;0),$BG10&gt;0)</formula>
    </cfRule>
  </conditionalFormatting>
  <conditionalFormatting sqref="BF10">
    <cfRule type="expression" dxfId="184" priority="209">
      <formula>AND(OR($BM10&gt;0,$BN10&gt;0),$BF10&gt;0)</formula>
    </cfRule>
    <cfRule type="expression" dxfId="183" priority="219">
      <formula>AND(OR($BC10&gt;0,$BD10&gt;0),$BF10&gt;0)</formula>
    </cfRule>
  </conditionalFormatting>
  <conditionalFormatting sqref="BH10">
    <cfRule type="expression" dxfId="182" priority="207">
      <formula>AND(OR($BM10&gt;0,$BN10&gt;0),$BH10&gt;0)</formula>
    </cfRule>
    <cfRule type="expression" dxfId="181" priority="218">
      <formula>AND(OR($BC10&gt;0,$BD10&gt;0),$BH10&gt;0)</formula>
    </cfRule>
  </conditionalFormatting>
  <conditionalFormatting sqref="BI10">
    <cfRule type="expression" dxfId="180" priority="206">
      <formula>AND(OR($BM10&gt;0,$BN10&gt;0),$BI10&gt;0)</formula>
    </cfRule>
    <cfRule type="expression" dxfId="179" priority="217">
      <formula>AND(OR($BC10&gt;0,$BD10&gt;0),$BI10&gt;0)</formula>
    </cfRule>
  </conditionalFormatting>
  <conditionalFormatting sqref="BJ10">
    <cfRule type="expression" dxfId="178" priority="205">
      <formula>AND(OR($BM10&gt;0,$BN10&gt;0),$BJ10&gt;0)</formula>
    </cfRule>
    <cfRule type="expression" dxfId="177" priority="216">
      <formula>AND(OR($BC10&gt;0,$BD10&gt;0),$BJ10&gt;0)</formula>
    </cfRule>
  </conditionalFormatting>
  <conditionalFormatting sqref="BK10">
    <cfRule type="expression" dxfId="176" priority="204">
      <formula>AND(OR($BM10&gt;0,$BN10&gt;0),$BK10&gt;0)</formula>
    </cfRule>
    <cfRule type="expression" dxfId="175" priority="215">
      <formula>AND(OR($BC10&gt;0,$BD10&gt;0),$BK10&gt;0)</formula>
    </cfRule>
  </conditionalFormatting>
  <conditionalFormatting sqref="BL10">
    <cfRule type="expression" dxfId="174" priority="203">
      <formula>AND(OR($BM10&gt;0,$BN10&gt;0),$BL10&gt;0)</formula>
    </cfRule>
    <cfRule type="expression" dxfId="173" priority="214">
      <formula>AND(OR($BC10&gt;0,$BD10&gt;0),$BL10&gt;0)</formula>
    </cfRule>
  </conditionalFormatting>
  <conditionalFormatting sqref="BA10">
    <cfRule type="expression" dxfId="172" priority="202">
      <formula>AND($BA10&gt;0,OR($BC10&gt;0,$BD10&gt;0,$BM10&gt;0,$BN10&gt;0))</formula>
    </cfRule>
  </conditionalFormatting>
  <conditionalFormatting sqref="BB10">
    <cfRule type="expression" dxfId="171" priority="201">
      <formula>AND($BB10&gt;0,OR($BC10&gt;0,$BD10&gt;0,$BM10&gt;0,$BN10&gt;0))</formula>
    </cfRule>
  </conditionalFormatting>
  <conditionalFormatting sqref="BC11:BC13">
    <cfRule type="expression" dxfId="170" priority="196">
      <formula>AND($BC11&gt;0,OR($BE11&gt;0,$BF11&gt;0,$BG11&gt;0,$BH11&gt;0,$BI11&gt;0,$BI11&gt;0,$BJ11&gt;0,$BK11&gt;0,$BL11&gt;0))</formula>
    </cfRule>
    <cfRule type="expression" dxfId="169" priority="198">
      <formula>AND(OR($AZ11&gt;0,$BA11&gt;0,$BB11&gt;0),$BC11&gt;0)</formula>
    </cfRule>
    <cfRule type="cellIs" dxfId="168" priority="199" operator="lessThan">
      <formula>0</formula>
    </cfRule>
    <cfRule type="expression" dxfId="167" priority="200">
      <formula>AND(NOT(OR($AV11=33,$AV11=35,$AV11=36,$AV11=37,$AV11=38)),$BC11&gt;0)</formula>
    </cfRule>
  </conditionalFormatting>
  <conditionalFormatting sqref="AZ11:AZ13">
    <cfRule type="expression" dxfId="166" priority="197">
      <formula>AND($AZ11&gt;0,OR($BC11&gt;0,$BD11&gt;0,$BM11&gt;0,$BN11&gt;0))</formula>
    </cfRule>
  </conditionalFormatting>
  <conditionalFormatting sqref="BD11:BD13">
    <cfRule type="expression" dxfId="165" priority="192">
      <formula>AND($BD11&gt;0,OR($BE11&gt;0,$BF11&gt;0,$BG11&gt;0,$BH11&gt;0,$BI11&gt;0,$BJ11&gt;0,$BK11&gt;0,$BL11&gt;0))</formula>
    </cfRule>
    <cfRule type="expression" dxfId="164" priority="193">
      <formula>AND(OR($AZ11&gt;0,$BA11&gt;0,$BB11&gt;0),$BD11&gt;0)</formula>
    </cfRule>
    <cfRule type="cellIs" dxfId="163" priority="194" operator="lessThan">
      <formula>0</formula>
    </cfRule>
    <cfRule type="expression" dxfId="162" priority="195">
      <formula>AND($AV11&lt;&gt;39,$BD11&gt;0)</formula>
    </cfRule>
  </conditionalFormatting>
  <conditionalFormatting sqref="BE11:BE13">
    <cfRule type="expression" dxfId="161" priority="180">
      <formula>AND(OR($BM11&gt;0,$BN11&gt;0),$BE11&gt;0)</formula>
    </cfRule>
    <cfRule type="expression" dxfId="160" priority="191">
      <formula>AND(OR($BC11&gt;0,$BD11&gt;0),$BE11&gt;0)</formula>
    </cfRule>
  </conditionalFormatting>
  <conditionalFormatting sqref="BG11:BG13">
    <cfRule type="expression" dxfId="159" priority="178">
      <formula>AND(OR($BM11&gt;0,$BN11&gt;0),$BG11&gt;0)</formula>
    </cfRule>
    <cfRule type="expression" dxfId="158" priority="190">
      <formula>AND(OR($BC11&gt;0,$BD11&gt;0),$BG11&gt;0)</formula>
    </cfRule>
  </conditionalFormatting>
  <conditionalFormatting sqref="BF11:BF13">
    <cfRule type="expression" dxfId="157" priority="179">
      <formula>AND(OR($BM11&gt;0,$BN11&gt;0),$BF11&gt;0)</formula>
    </cfRule>
    <cfRule type="expression" dxfId="156" priority="189">
      <formula>AND(OR($BC11&gt;0,$BD11&gt;0),$BF11&gt;0)</formula>
    </cfRule>
  </conditionalFormatting>
  <conditionalFormatting sqref="BH11:BH13">
    <cfRule type="expression" dxfId="155" priority="177">
      <formula>AND(OR($BM11&gt;0,$BN11&gt;0),$BH11&gt;0)</formula>
    </cfRule>
    <cfRule type="expression" dxfId="154" priority="188">
      <formula>AND(OR($BC11&gt;0,$BD11&gt;0),$BH11&gt;0)</formula>
    </cfRule>
  </conditionalFormatting>
  <conditionalFormatting sqref="BI11:BI13">
    <cfRule type="expression" dxfId="153" priority="176">
      <formula>AND(OR($BM11&gt;0,$BN11&gt;0),$BI11&gt;0)</formula>
    </cfRule>
    <cfRule type="expression" dxfId="152" priority="187">
      <formula>AND(OR($BC11&gt;0,$BD11&gt;0),$BI11&gt;0)</formula>
    </cfRule>
  </conditionalFormatting>
  <conditionalFormatting sqref="BJ11:BJ13">
    <cfRule type="expression" dxfId="151" priority="175">
      <formula>AND(OR($BM11&gt;0,$BN11&gt;0),$BJ11&gt;0)</formula>
    </cfRule>
    <cfRule type="expression" dxfId="150" priority="186">
      <formula>AND(OR($BC11&gt;0,$BD11&gt;0),$BJ11&gt;0)</formula>
    </cfRule>
  </conditionalFormatting>
  <conditionalFormatting sqref="BK11:BK13">
    <cfRule type="expression" dxfId="149" priority="174">
      <formula>AND(OR($BM11&gt;0,$BN11&gt;0),$BK11&gt;0)</formula>
    </cfRule>
    <cfRule type="expression" dxfId="148" priority="185">
      <formula>AND(OR($BC11&gt;0,$BD11&gt;0),$BK11&gt;0)</formula>
    </cfRule>
  </conditionalFormatting>
  <conditionalFormatting sqref="BL11:BL13">
    <cfRule type="expression" dxfId="147" priority="173">
      <formula>AND(OR($BM11&gt;0,$BN11&gt;0),$BL11&gt;0)</formula>
    </cfRule>
    <cfRule type="expression" dxfId="146" priority="184">
      <formula>AND(OR($BC11&gt;0,$BD11&gt;0),$BL11&gt;0)</formula>
    </cfRule>
  </conditionalFormatting>
  <conditionalFormatting sqref="BA11:BA13">
    <cfRule type="expression" dxfId="145" priority="172">
      <formula>AND($BA11&gt;0,OR($BC11&gt;0,$BD11&gt;0,$BM11&gt;0,$BN11&gt;0))</formula>
    </cfRule>
  </conditionalFormatting>
  <conditionalFormatting sqref="BB11:BB13">
    <cfRule type="expression" dxfId="144" priority="171">
      <formula>AND($BB11&gt;0,OR($BC11&gt;0,$BD11&gt;0,$BM11&gt;0,$BN11&gt;0))</formula>
    </cfRule>
  </conditionalFormatting>
  <conditionalFormatting sqref="BC15">
    <cfRule type="expression" dxfId="143" priority="166">
      <formula>AND($BC15&gt;0,OR($BE15&gt;0,$BF15&gt;0,$BG15&gt;0,$BH15&gt;0,$BI15&gt;0,$BI15&gt;0,$BJ15&gt;0,$BK15&gt;0,$BL15&gt;0))</formula>
    </cfRule>
    <cfRule type="expression" dxfId="142" priority="168">
      <formula>AND(OR($AZ15&gt;0,$BA15&gt;0,$BB15&gt;0),$BC15&gt;0)</formula>
    </cfRule>
    <cfRule type="cellIs" dxfId="141" priority="169" operator="lessThan">
      <formula>0</formula>
    </cfRule>
    <cfRule type="expression" dxfId="140" priority="170">
      <formula>AND(NOT(OR($AV15=33,$AV15=35,$AV15=36,$AV15=37,$AV15=38)),$BC15&gt;0)</formula>
    </cfRule>
  </conditionalFormatting>
  <conditionalFormatting sqref="AZ15">
    <cfRule type="expression" dxfId="139" priority="167">
      <formula>AND($AZ15&gt;0,OR($BC15&gt;0,$BD15&gt;0,$BM15&gt;0,$BN15&gt;0))</formula>
    </cfRule>
  </conditionalFormatting>
  <conditionalFormatting sqref="BD15">
    <cfRule type="expression" dxfId="138" priority="162">
      <formula>AND($BD15&gt;0,OR($BE15&gt;0,$BF15&gt;0,$BG15&gt;0,$BH15&gt;0,$BI15&gt;0,$BJ15&gt;0,$BK15&gt;0,$BL15&gt;0))</formula>
    </cfRule>
    <cfRule type="expression" dxfId="137" priority="163">
      <formula>AND(OR($AZ15&gt;0,$BA15&gt;0,$BB15&gt;0),$BD15&gt;0)</formula>
    </cfRule>
    <cfRule type="cellIs" dxfId="136" priority="164" operator="lessThan">
      <formula>0</formula>
    </cfRule>
    <cfRule type="expression" dxfId="135" priority="165">
      <formula>AND($AV15&lt;&gt;39,$BD15&gt;0)</formula>
    </cfRule>
  </conditionalFormatting>
  <conditionalFormatting sqref="BE15">
    <cfRule type="expression" dxfId="134" priority="150">
      <formula>AND(OR($BM15&gt;0,$BN15&gt;0),$BE15&gt;0)</formula>
    </cfRule>
    <cfRule type="expression" dxfId="133" priority="161">
      <formula>AND(OR($BC15&gt;0,$BD15&gt;0),$BE15&gt;0)</formula>
    </cfRule>
  </conditionalFormatting>
  <conditionalFormatting sqref="BG15">
    <cfRule type="expression" dxfId="132" priority="148">
      <formula>AND(OR($BM15&gt;0,$BN15&gt;0),$BG15&gt;0)</formula>
    </cfRule>
    <cfRule type="expression" dxfId="131" priority="160">
      <formula>AND(OR($BC15&gt;0,$BD15&gt;0),$BG15&gt;0)</formula>
    </cfRule>
  </conditionalFormatting>
  <conditionalFormatting sqref="BF15">
    <cfRule type="expression" dxfId="130" priority="149">
      <formula>AND(OR($BM15&gt;0,$BN15&gt;0),$BF15&gt;0)</formula>
    </cfRule>
    <cfRule type="expression" dxfId="129" priority="159">
      <formula>AND(OR($BC15&gt;0,$BD15&gt;0),$BF15&gt;0)</formula>
    </cfRule>
  </conditionalFormatting>
  <conditionalFormatting sqref="BH15">
    <cfRule type="expression" dxfId="128" priority="147">
      <formula>AND(OR($BM15&gt;0,$BN15&gt;0),$BH15&gt;0)</formula>
    </cfRule>
    <cfRule type="expression" dxfId="127" priority="158">
      <formula>AND(OR($BC15&gt;0,$BD15&gt;0),$BH15&gt;0)</formula>
    </cfRule>
  </conditionalFormatting>
  <conditionalFormatting sqref="BI15">
    <cfRule type="expression" dxfId="126" priority="146">
      <formula>AND(OR($BM15&gt;0,$BN15&gt;0),$BI15&gt;0)</formula>
    </cfRule>
    <cfRule type="expression" dxfId="125" priority="157">
      <formula>AND(OR($BC15&gt;0,$BD15&gt;0),$BI15&gt;0)</formula>
    </cfRule>
  </conditionalFormatting>
  <conditionalFormatting sqref="BJ15">
    <cfRule type="expression" dxfId="124" priority="145">
      <formula>AND(OR($BM15&gt;0,$BN15&gt;0),$BJ15&gt;0)</formula>
    </cfRule>
    <cfRule type="expression" dxfId="123" priority="156">
      <formula>AND(OR($BC15&gt;0,$BD15&gt;0),$BJ15&gt;0)</formula>
    </cfRule>
  </conditionalFormatting>
  <conditionalFormatting sqref="BK15">
    <cfRule type="expression" dxfId="122" priority="144">
      <formula>AND(OR($BM15&gt;0,$BN15&gt;0),$BK15&gt;0)</formula>
    </cfRule>
    <cfRule type="expression" dxfId="121" priority="155">
      <formula>AND(OR($BC15&gt;0,$BD15&gt;0),$BK15&gt;0)</formula>
    </cfRule>
  </conditionalFormatting>
  <conditionalFormatting sqref="BL15">
    <cfRule type="expression" dxfId="120" priority="143">
      <formula>AND(OR($BM15&gt;0,$BN15&gt;0),$BL15&gt;0)</formula>
    </cfRule>
    <cfRule type="expression" dxfId="119" priority="154">
      <formula>AND(OR($BC15&gt;0,$BD15&gt;0),$BL15&gt;0)</formula>
    </cfRule>
  </conditionalFormatting>
  <conditionalFormatting sqref="BA15">
    <cfRule type="expression" dxfId="118" priority="142">
      <formula>AND($BA15&gt;0,OR($BC15&gt;0,$BD15&gt;0,$BM15&gt;0,$BN15&gt;0))</formula>
    </cfRule>
  </conditionalFormatting>
  <conditionalFormatting sqref="BB15">
    <cfRule type="expression" dxfId="117" priority="141">
      <formula>AND($BB15&gt;0,OR($BC15&gt;0,$BD15&gt;0,$BM15&gt;0,$BN15&gt;0))</formula>
    </cfRule>
  </conditionalFormatting>
  <conditionalFormatting sqref="BC16">
    <cfRule type="expression" dxfId="116" priority="136">
      <formula>AND($BC16&gt;0,OR($BE16&gt;0,$BF16&gt;0,$BG16&gt;0,$BH16&gt;0,$BI16&gt;0,$BI16&gt;0,$BJ16&gt;0,$BK16&gt;0,$BL16&gt;0))</formula>
    </cfRule>
    <cfRule type="expression" dxfId="115" priority="138">
      <formula>AND(OR($AZ16&gt;0,$BA16&gt;0,$BB16&gt;0),$BC16&gt;0)</formula>
    </cfRule>
    <cfRule type="cellIs" dxfId="114" priority="139" operator="lessThan">
      <formula>0</formula>
    </cfRule>
    <cfRule type="expression" dxfId="113" priority="140">
      <formula>AND(NOT(OR($AV16=33,$AV16=35,$AV16=36,$AV16=37,$AV16=38)),$BC16&gt;0)</formula>
    </cfRule>
  </conditionalFormatting>
  <conditionalFormatting sqref="AZ16">
    <cfRule type="expression" dxfId="112" priority="137">
      <formula>AND($AZ16&gt;0,OR($BC16&gt;0,$BD16&gt;0,$BM16&gt;0,$BN16&gt;0))</formula>
    </cfRule>
  </conditionalFormatting>
  <conditionalFormatting sqref="BD16">
    <cfRule type="expression" dxfId="111" priority="132">
      <formula>AND($BD16&gt;0,OR($BE16&gt;0,$BF16&gt;0,$BG16&gt;0,$BH16&gt;0,$BI16&gt;0,$BJ16&gt;0,$BK16&gt;0,$BL16&gt;0))</formula>
    </cfRule>
    <cfRule type="expression" dxfId="110" priority="133">
      <formula>AND(OR($AZ16&gt;0,$BA16&gt;0,$BB16&gt;0),$BD16&gt;0)</formula>
    </cfRule>
    <cfRule type="cellIs" dxfId="109" priority="134" operator="lessThan">
      <formula>0</formula>
    </cfRule>
    <cfRule type="expression" dxfId="108" priority="135">
      <formula>AND($AV16&lt;&gt;39,$BD16&gt;0)</formula>
    </cfRule>
  </conditionalFormatting>
  <conditionalFormatting sqref="BE16">
    <cfRule type="expression" dxfId="107" priority="120">
      <formula>AND(OR($BM16&gt;0,$BN16&gt;0),$BE16&gt;0)</formula>
    </cfRule>
    <cfRule type="expression" dxfId="106" priority="131">
      <formula>AND(OR($BC16&gt;0,$BD16&gt;0),$BE16&gt;0)</formula>
    </cfRule>
  </conditionalFormatting>
  <conditionalFormatting sqref="BG16">
    <cfRule type="expression" dxfId="105" priority="118">
      <formula>AND(OR($BM16&gt;0,$BN16&gt;0),$BG16&gt;0)</formula>
    </cfRule>
    <cfRule type="expression" dxfId="104" priority="130">
      <formula>AND(OR($BC16&gt;0,$BD16&gt;0),$BG16&gt;0)</formula>
    </cfRule>
  </conditionalFormatting>
  <conditionalFormatting sqref="BF16">
    <cfRule type="expression" dxfId="103" priority="119">
      <formula>AND(OR($BM16&gt;0,$BN16&gt;0),$BF16&gt;0)</formula>
    </cfRule>
    <cfRule type="expression" dxfId="102" priority="129">
      <formula>AND(OR($BC16&gt;0,$BD16&gt;0),$BF16&gt;0)</formula>
    </cfRule>
  </conditionalFormatting>
  <conditionalFormatting sqref="BH16">
    <cfRule type="expression" dxfId="101" priority="117">
      <formula>AND(OR($BM16&gt;0,$BN16&gt;0),$BH16&gt;0)</formula>
    </cfRule>
    <cfRule type="expression" dxfId="100" priority="128">
      <formula>AND(OR($BC16&gt;0,$BD16&gt;0),$BH16&gt;0)</formula>
    </cfRule>
  </conditionalFormatting>
  <conditionalFormatting sqref="BI16">
    <cfRule type="expression" dxfId="99" priority="116">
      <formula>AND(OR($BM16&gt;0,$BN16&gt;0),$BI16&gt;0)</formula>
    </cfRule>
    <cfRule type="expression" dxfId="98" priority="127">
      <formula>AND(OR($BC16&gt;0,$BD16&gt;0),$BI16&gt;0)</formula>
    </cfRule>
  </conditionalFormatting>
  <conditionalFormatting sqref="BJ16">
    <cfRule type="expression" dxfId="97" priority="115">
      <formula>AND(OR($BM16&gt;0,$BN16&gt;0),$BJ16&gt;0)</formula>
    </cfRule>
    <cfRule type="expression" dxfId="96" priority="126">
      <formula>AND(OR($BC16&gt;0,$BD16&gt;0),$BJ16&gt;0)</formula>
    </cfRule>
  </conditionalFormatting>
  <conditionalFormatting sqref="BK16">
    <cfRule type="expression" dxfId="95" priority="114">
      <formula>AND(OR($BM16&gt;0,$BN16&gt;0),$BK16&gt;0)</formula>
    </cfRule>
    <cfRule type="expression" dxfId="94" priority="125">
      <formula>AND(OR($BC16&gt;0,$BD16&gt;0),$BK16&gt;0)</formula>
    </cfRule>
  </conditionalFormatting>
  <conditionalFormatting sqref="BL16">
    <cfRule type="expression" dxfId="93" priority="113">
      <formula>AND(OR($BM16&gt;0,$BN16&gt;0),$BL16&gt;0)</formula>
    </cfRule>
    <cfRule type="expression" dxfId="92" priority="124">
      <formula>AND(OR($BC16&gt;0,$BD16&gt;0),$BL16&gt;0)</formula>
    </cfRule>
  </conditionalFormatting>
  <conditionalFormatting sqref="BA16">
    <cfRule type="expression" dxfId="91" priority="112">
      <formula>AND($BA16&gt;0,OR($BC16&gt;0,$BD16&gt;0,$BM16&gt;0,$BN16&gt;0))</formula>
    </cfRule>
  </conditionalFormatting>
  <conditionalFormatting sqref="BB16">
    <cfRule type="expression" dxfId="90" priority="111">
      <formula>AND($BB16&gt;0,OR($BC16&gt;0,$BD16&gt;0,$BM16&gt;0,$BN16&gt;0))</formula>
    </cfRule>
  </conditionalFormatting>
  <conditionalFormatting sqref="BC17">
    <cfRule type="expression" dxfId="89" priority="106">
      <formula>AND($BC17&gt;0,OR($BE17&gt;0,$BF17&gt;0,$BG17&gt;0,$BH17&gt;0,$BI17&gt;0,$BI17&gt;0,$BJ17&gt;0,$BK17&gt;0,$BL17&gt;0))</formula>
    </cfRule>
    <cfRule type="expression" dxfId="88" priority="108">
      <formula>AND(OR($AZ17&gt;0,$BA17&gt;0,$BB17&gt;0),$BC17&gt;0)</formula>
    </cfRule>
    <cfRule type="cellIs" dxfId="87" priority="109" operator="lessThan">
      <formula>0</formula>
    </cfRule>
    <cfRule type="expression" dxfId="86" priority="110">
      <formula>AND(NOT(OR($AV17=33,$AV17=35,$AV17=36,$AV17=37,$AV17=38)),$BC17&gt;0)</formula>
    </cfRule>
  </conditionalFormatting>
  <conditionalFormatting sqref="AZ17">
    <cfRule type="expression" dxfId="85" priority="107">
      <formula>AND($AZ17&gt;0,OR($BC17&gt;0,$BD17&gt;0,$BM17&gt;0,$BN17&gt;0))</formula>
    </cfRule>
  </conditionalFormatting>
  <conditionalFormatting sqref="BD17">
    <cfRule type="expression" dxfId="84" priority="102">
      <formula>AND($BD17&gt;0,OR($BE17&gt;0,$BF17&gt;0,$BG17&gt;0,$BH17&gt;0,$BI17&gt;0,$BJ17&gt;0,$BK17&gt;0,$BL17&gt;0))</formula>
    </cfRule>
    <cfRule type="expression" dxfId="83" priority="103">
      <formula>AND(OR($AZ17&gt;0,$BA17&gt;0,$BB17&gt;0),$BD17&gt;0)</formula>
    </cfRule>
    <cfRule type="cellIs" dxfId="82" priority="104" operator="lessThan">
      <formula>0</formula>
    </cfRule>
    <cfRule type="expression" dxfId="81" priority="105">
      <formula>AND($AV17&lt;&gt;39,$BD17&gt;0)</formula>
    </cfRule>
  </conditionalFormatting>
  <conditionalFormatting sqref="BE17">
    <cfRule type="expression" dxfId="80" priority="90">
      <formula>AND(OR($BM17&gt;0,$BN17&gt;0),$BE17&gt;0)</formula>
    </cfRule>
    <cfRule type="expression" dxfId="79" priority="101">
      <formula>AND(OR($BC17&gt;0,$BD17&gt;0),$BE17&gt;0)</formula>
    </cfRule>
  </conditionalFormatting>
  <conditionalFormatting sqref="BG17">
    <cfRule type="expression" dxfId="78" priority="88">
      <formula>AND(OR($BM17&gt;0,$BN17&gt;0),$BG17&gt;0)</formula>
    </cfRule>
    <cfRule type="expression" dxfId="77" priority="100">
      <formula>AND(OR($BC17&gt;0,$BD17&gt;0),$BG17&gt;0)</formula>
    </cfRule>
  </conditionalFormatting>
  <conditionalFormatting sqref="BF17">
    <cfRule type="expression" dxfId="76" priority="89">
      <formula>AND(OR($BM17&gt;0,$BN17&gt;0),$BF17&gt;0)</formula>
    </cfRule>
    <cfRule type="expression" dxfId="75" priority="99">
      <formula>AND(OR($BC17&gt;0,$BD17&gt;0),$BF17&gt;0)</formula>
    </cfRule>
  </conditionalFormatting>
  <conditionalFormatting sqref="BH17">
    <cfRule type="expression" dxfId="74" priority="87">
      <formula>AND(OR($BM17&gt;0,$BN17&gt;0),$BH17&gt;0)</formula>
    </cfRule>
    <cfRule type="expression" dxfId="73" priority="98">
      <formula>AND(OR($BC17&gt;0,$BD17&gt;0),$BH17&gt;0)</formula>
    </cfRule>
  </conditionalFormatting>
  <conditionalFormatting sqref="BI17">
    <cfRule type="expression" dxfId="72" priority="86">
      <formula>AND(OR($BM17&gt;0,$BN17&gt;0),$BI17&gt;0)</formula>
    </cfRule>
    <cfRule type="expression" dxfId="71" priority="97">
      <formula>AND(OR($BC17&gt;0,$BD17&gt;0),$BI17&gt;0)</formula>
    </cfRule>
  </conditionalFormatting>
  <conditionalFormatting sqref="BJ17">
    <cfRule type="expression" dxfId="70" priority="85">
      <formula>AND(OR($BM17&gt;0,$BN17&gt;0),$BJ17&gt;0)</formula>
    </cfRule>
    <cfRule type="expression" dxfId="69" priority="96">
      <formula>AND(OR($BC17&gt;0,$BD17&gt;0),$BJ17&gt;0)</formula>
    </cfRule>
  </conditionalFormatting>
  <conditionalFormatting sqref="BK17">
    <cfRule type="expression" dxfId="68" priority="84">
      <formula>AND(OR($BM17&gt;0,$BN17&gt;0),$BK17&gt;0)</formula>
    </cfRule>
    <cfRule type="expression" dxfId="67" priority="95">
      <formula>AND(OR($BC17&gt;0,$BD17&gt;0),$BK17&gt;0)</formula>
    </cfRule>
  </conditionalFormatting>
  <conditionalFormatting sqref="BL17">
    <cfRule type="expression" dxfId="66" priority="83">
      <formula>AND(OR($BM17&gt;0,$BN17&gt;0),$BL17&gt;0)</formula>
    </cfRule>
    <cfRule type="expression" dxfId="65" priority="94">
      <formula>AND(OR($BC17&gt;0,$BD17&gt;0),$BL17&gt;0)</formula>
    </cfRule>
  </conditionalFormatting>
  <conditionalFormatting sqref="BA17">
    <cfRule type="expression" dxfId="64" priority="82">
      <formula>AND($BA17&gt;0,OR($BC17&gt;0,$BD17&gt;0,$BM17&gt;0,$BN17&gt;0))</formula>
    </cfRule>
  </conditionalFormatting>
  <conditionalFormatting sqref="BB17">
    <cfRule type="expression" dxfId="63" priority="81">
      <formula>AND($BB17&gt;0,OR($BC17&gt;0,$BD17&gt;0,$BM17&gt;0,$BN17&gt;0))</formula>
    </cfRule>
  </conditionalFormatting>
  <conditionalFormatting sqref="BM10">
    <cfRule type="expression" dxfId="62" priority="63">
      <formula>AND(NOT(OR($AV10=33,$AV10=35,$AV10=36,$AV10=37,$AV10=38)),$BM10&gt;0)</formula>
    </cfRule>
    <cfRule type="expression" dxfId="61" priority="65">
      <formula>AND($BM10&gt;0,OR($BE10&gt;0,$BF10&gt;0,$BG10&gt;0,$BH10&gt;0,$BI10&gt;0,$BJ10&gt;0,$BK10&gt;0,$BL10&gt;0))</formula>
    </cfRule>
    <cfRule type="expression" dxfId="60" priority="67">
      <formula>AND(OR($AZ10&gt;0,$BA10&gt;0,$BB10&gt;0),$BM10&gt;0)</formula>
    </cfRule>
  </conditionalFormatting>
  <conditionalFormatting sqref="BN10">
    <cfRule type="expression" dxfId="59" priority="62">
      <formula>AND($AV10&lt;&gt;39,$BN10&gt;0)</formula>
    </cfRule>
    <cfRule type="expression" dxfId="58" priority="64">
      <formula>AND($BN18&gt;0,OR($BE18&gt;0,$BF18&gt;0,$BG18&gt;0,$BH18&gt;0,$BI18&gt;0,$BJ18&gt;0,$BK18&gt;0,$BL18&gt;0))</formula>
    </cfRule>
    <cfRule type="expression" dxfId="57" priority="66">
      <formula>AND(OR($AZ10&gt;0,$BA10&gt;0,$BB10&gt;0),$BN10&gt;0)</formula>
    </cfRule>
  </conditionalFormatting>
  <conditionalFormatting sqref="BM11:BM13">
    <cfRule type="expression" dxfId="56" priority="57">
      <formula>AND(NOT(OR($AV11=33,$AV11=35,$AV11=36,$AV11=37,$AV11=38)),$BM11&gt;0)</formula>
    </cfRule>
    <cfRule type="expression" dxfId="55" priority="59">
      <formula>AND($BM11&gt;0,OR($BE11&gt;0,$BF11&gt;0,$BG11&gt;0,$BH11&gt;0,$BI11&gt;0,$BJ11&gt;0,$BK11&gt;0,$BL11&gt;0))</formula>
    </cfRule>
    <cfRule type="expression" dxfId="54" priority="61">
      <formula>AND(OR($AZ11&gt;0,$BA11&gt;0,$BB11&gt;0),$BM11&gt;0)</formula>
    </cfRule>
  </conditionalFormatting>
  <conditionalFormatting sqref="BM15">
    <cfRule type="expression" dxfId="53" priority="51">
      <formula>AND(NOT(OR($AV15=33,$AV15=35,$AV15=36,$AV15=37,$AV15=38)),$BM15&gt;0)</formula>
    </cfRule>
    <cfRule type="expression" dxfId="52" priority="53">
      <formula>AND($BM15&gt;0,OR($BE15&gt;0,$BF15&gt;0,$BG15&gt;0,$BH15&gt;0,$BI15&gt;0,$BJ15&gt;0,$BK15&gt;0,$BL15&gt;0))</formula>
    </cfRule>
    <cfRule type="expression" dxfId="51" priority="55">
      <formula>AND(OR($AZ15&gt;0,$BA15&gt;0,$BB15&gt;0),$BM15&gt;0)</formula>
    </cfRule>
  </conditionalFormatting>
  <conditionalFormatting sqref="BN15">
    <cfRule type="expression" dxfId="50" priority="50">
      <formula>AND($AV15&lt;&gt;39,$BN15&gt;0)</formula>
    </cfRule>
    <cfRule type="expression" dxfId="49" priority="52">
      <formula>AND($BN20&gt;0,OR($BE20&gt;0,$BF20&gt;0,$BG20&gt;0,$BH20&gt;0,$BI20&gt;0,$BJ20&gt;0,$BK20&gt;0,$BL20&gt;0))</formula>
    </cfRule>
    <cfRule type="expression" dxfId="48" priority="54">
      <formula>AND(OR($AZ15&gt;0,$BA15&gt;0,$BB15&gt;0),$BN15&gt;0)</formula>
    </cfRule>
  </conditionalFormatting>
  <conditionalFormatting sqref="BM16">
    <cfRule type="expression" dxfId="47" priority="45">
      <formula>AND(NOT(OR($AV16=33,$AV16=35,$AV16=36,$AV16=37,$AV16=38)),$BM16&gt;0)</formula>
    </cfRule>
    <cfRule type="expression" dxfId="46" priority="47">
      <formula>AND($BM16&gt;0,OR($BE16&gt;0,$BF16&gt;0,$BG16&gt;0,$BH16&gt;0,$BI16&gt;0,$BJ16&gt;0,$BK16&gt;0,$BL16&gt;0))</formula>
    </cfRule>
    <cfRule type="expression" dxfId="45" priority="49">
      <formula>AND(OR($AZ16&gt;0,$BA16&gt;0,$BB16&gt;0),$BM16&gt;0)</formula>
    </cfRule>
  </conditionalFormatting>
  <conditionalFormatting sqref="BN16">
    <cfRule type="expression" dxfId="44" priority="44">
      <formula>AND($AV16&lt;&gt;39,$BN16&gt;0)</formula>
    </cfRule>
    <cfRule type="expression" dxfId="43" priority="46">
      <formula>AND($BN21&gt;0,OR($BE21&gt;0,$BF21&gt;0,$BG21&gt;0,$BH21&gt;0,$BI21&gt;0,$BJ21&gt;0,$BK21&gt;0,$BL21&gt;0))</formula>
    </cfRule>
    <cfRule type="expression" dxfId="42" priority="48">
      <formula>AND(OR($AZ16&gt;0,$BA16&gt;0,$BB16&gt;0),$BN16&gt;0)</formula>
    </cfRule>
  </conditionalFormatting>
  <conditionalFormatting sqref="BM17">
    <cfRule type="expression" dxfId="41" priority="39">
      <formula>AND(NOT(OR($AV17=33,$AV17=35,$AV17=36,$AV17=37,$AV17=38)),$BM17&gt;0)</formula>
    </cfRule>
    <cfRule type="expression" dxfId="40" priority="41">
      <formula>AND($BM17&gt;0,OR($BE17&gt;0,$BF17&gt;0,$BG17&gt;0,$BH17&gt;0,$BI17&gt;0,$BJ17&gt;0,$BK17&gt;0,$BL17&gt;0))</formula>
    </cfRule>
    <cfRule type="expression" dxfId="39" priority="43">
      <formula>AND(OR($AZ17&gt;0,$BA17&gt;0,$BB17&gt;0),$BM17&gt;0)</formula>
    </cfRule>
  </conditionalFormatting>
  <conditionalFormatting sqref="BN17">
    <cfRule type="expression" dxfId="38" priority="38">
      <formula>AND($AV17&lt;&gt;39,$BN17&gt;0)</formula>
    </cfRule>
    <cfRule type="expression" dxfId="37" priority="40">
      <formula>AND($BN22&gt;0,OR($BE22&gt;0,$BF22&gt;0,$BG22&gt;0,$BH22&gt;0,$BI22&gt;0,$BJ22&gt;0,$BK22&gt;0,$BL22&gt;0))</formula>
    </cfRule>
    <cfRule type="expression" dxfId="36" priority="42">
      <formula>AND(OR($AZ17&gt;0,$BA17&gt;0,$BB17&gt;0),$BN17&gt;0)</formula>
    </cfRule>
  </conditionalFormatting>
  <conditionalFormatting sqref="D14">
    <cfRule type="expression" dxfId="35" priority="37">
      <formula>AND(LEN(D14)&lt;&gt;13,LEN(D14)&gt;0)</formula>
    </cfRule>
  </conditionalFormatting>
  <conditionalFormatting sqref="AU14">
    <cfRule type="cellIs" dxfId="34" priority="35" operator="notEqual">
      <formula>1</formula>
    </cfRule>
  </conditionalFormatting>
  <conditionalFormatting sqref="AV14">
    <cfRule type="cellIs" dxfId="33" priority="34" operator="notBetween">
      <formula>0</formula>
      <formula>39</formula>
    </cfRule>
  </conditionalFormatting>
  <conditionalFormatting sqref="BC14">
    <cfRule type="expression" dxfId="32" priority="29">
      <formula>AND($BC14&gt;0,OR($BE14&gt;0,$BF14&gt;0,$BG14&gt;0,$BH14&gt;0,$BI14&gt;0,$BI14&gt;0,$BJ14&gt;0,$BK14&gt;0,$BL14&gt;0))</formula>
    </cfRule>
    <cfRule type="expression" dxfId="31" priority="31">
      <formula>AND(OR($AZ14&gt;0,$BA14&gt;0,$BB14&gt;0),$BC14&gt;0)</formula>
    </cfRule>
    <cfRule type="cellIs" dxfId="30" priority="32" operator="lessThan">
      <formula>0</formula>
    </cfRule>
    <cfRule type="expression" dxfId="29" priority="33">
      <formula>AND(NOT(OR($AV14=33,$AV14=35,$AV14=36,$AV14=37,$AV14=38)),$BC14&gt;0)</formula>
    </cfRule>
  </conditionalFormatting>
  <conditionalFormatting sqref="AZ14">
    <cfRule type="expression" dxfId="28" priority="30">
      <formula>AND($AZ14&gt;0,OR($BC14&gt;0,$BD14&gt;0,$BM14&gt;0,$BN14&gt;0))</formula>
    </cfRule>
  </conditionalFormatting>
  <conditionalFormatting sqref="BD14">
    <cfRule type="expression" dxfId="27" priority="25">
      <formula>AND($BD14&gt;0,OR($BE14&gt;0,$BF14&gt;0,$BG14&gt;0,$BH14&gt;0,$BI14&gt;0,$BJ14&gt;0,$BK14&gt;0,$BL14&gt;0))</formula>
    </cfRule>
    <cfRule type="expression" dxfId="26" priority="26">
      <formula>AND(OR($AZ14&gt;0,$BA14&gt;0,$BB14&gt;0),$BD14&gt;0)</formula>
    </cfRule>
    <cfRule type="cellIs" dxfId="25" priority="27" operator="lessThan">
      <formula>0</formula>
    </cfRule>
    <cfRule type="expression" dxfId="24" priority="28">
      <formula>AND($AV14&lt;&gt;39,$BD14&gt;0)</formula>
    </cfRule>
  </conditionalFormatting>
  <conditionalFormatting sqref="BE14">
    <cfRule type="expression" dxfId="23" priority="16">
      <formula>AND(OR($BM14&gt;0,$BN14&gt;0),$BE14&gt;0)</formula>
    </cfRule>
    <cfRule type="expression" dxfId="22" priority="24">
      <formula>AND(OR($BC14&gt;0,$BD14&gt;0),$BE14&gt;0)</formula>
    </cfRule>
  </conditionalFormatting>
  <conditionalFormatting sqref="BG14">
    <cfRule type="expression" dxfId="21" priority="14">
      <formula>AND(OR($BM14&gt;0,$BN14&gt;0),$BG14&gt;0)</formula>
    </cfRule>
    <cfRule type="expression" dxfId="20" priority="23">
      <formula>AND(OR($BC14&gt;0,$BD14&gt;0),$BG14&gt;0)</formula>
    </cfRule>
  </conditionalFormatting>
  <conditionalFormatting sqref="BF14">
    <cfRule type="expression" dxfId="19" priority="15">
      <formula>AND(OR($BM14&gt;0,$BN14&gt;0),$BF14&gt;0)</formula>
    </cfRule>
    <cfRule type="expression" dxfId="18" priority="22">
      <formula>AND(OR($BC14&gt;0,$BD14&gt;0),$BF14&gt;0)</formula>
    </cfRule>
  </conditionalFormatting>
  <conditionalFormatting sqref="BH14">
    <cfRule type="expression" dxfId="17" priority="13">
      <formula>AND(OR($BM14&gt;0,$BN14&gt;0),$BH14&gt;0)</formula>
    </cfRule>
    <cfRule type="expression" dxfId="16" priority="21">
      <formula>AND(OR($BC14&gt;0,$BD14&gt;0),$BH14&gt;0)</formula>
    </cfRule>
  </conditionalFormatting>
  <conditionalFormatting sqref="BI14">
    <cfRule type="expression" dxfId="15" priority="12">
      <formula>AND(OR($BM14&gt;0,$BN14&gt;0),$BI14&gt;0)</formula>
    </cfRule>
    <cfRule type="expression" dxfId="14" priority="20">
      <formula>AND(OR($BC14&gt;0,$BD14&gt;0),$BI14&gt;0)</formula>
    </cfRule>
  </conditionalFormatting>
  <conditionalFormatting sqref="BJ14">
    <cfRule type="expression" dxfId="13" priority="11">
      <formula>AND(OR($BM14&gt;0,$BN14&gt;0),$BJ14&gt;0)</formula>
    </cfRule>
    <cfRule type="expression" dxfId="12" priority="19">
      <formula>AND(OR($BC14&gt;0,$BD14&gt;0),$BJ14&gt;0)</formula>
    </cfRule>
  </conditionalFormatting>
  <conditionalFormatting sqref="BK14">
    <cfRule type="expression" dxfId="11" priority="10">
      <formula>AND(OR($BM14&gt;0,$BN14&gt;0),$BK14&gt;0)</formula>
    </cfRule>
    <cfRule type="expression" dxfId="10" priority="18">
      <formula>AND(OR($BC14&gt;0,$BD14&gt;0),$BK14&gt;0)</formula>
    </cfRule>
  </conditionalFormatting>
  <conditionalFormatting sqref="BL14">
    <cfRule type="expression" dxfId="9" priority="9">
      <formula>AND(OR($BM14&gt;0,$BN14&gt;0),$BL14&gt;0)</formula>
    </cfRule>
    <cfRule type="expression" dxfId="8" priority="17">
      <formula>AND(OR($BC14&gt;0,$BD14&gt;0),$BL14&gt;0)</formula>
    </cfRule>
  </conditionalFormatting>
  <conditionalFormatting sqref="BA14">
    <cfRule type="expression" dxfId="7" priority="8">
      <formula>AND($BA14&gt;0,OR($BC14&gt;0,$BD14&gt;0,$BM14&gt;0,$BN14&gt;0))</formula>
    </cfRule>
  </conditionalFormatting>
  <conditionalFormatting sqref="BB14">
    <cfRule type="expression" dxfId="6" priority="7">
      <formula>AND($BB14&gt;0,OR($BC14&gt;0,$BD14&gt;0,$BM14&gt;0,$BN14&gt;0))</formula>
    </cfRule>
  </conditionalFormatting>
  <conditionalFormatting sqref="BM14">
    <cfRule type="expression" dxfId="5" priority="2">
      <formula>AND(NOT(OR($AV14=33,$AV14=35,$AV14=36,$AV14=37,$AV14=38)),$BM14&gt;0)</formula>
    </cfRule>
    <cfRule type="expression" dxfId="4" priority="4">
      <formula>AND($BM14&gt;0,OR($BE14&gt;0,$BF14&gt;0,$BG14&gt;0,$BH14&gt;0,$BI14&gt;0,$BJ14&gt;0,$BK14&gt;0,$BL14&gt;0))</formula>
    </cfRule>
    <cfRule type="expression" dxfId="3" priority="6">
      <formula>AND(OR($AZ14&gt;0,$BA14&gt;0,$BB14&gt;0),$BM14&gt;0)</formula>
    </cfRule>
  </conditionalFormatting>
  <conditionalFormatting sqref="BN14">
    <cfRule type="expression" dxfId="2" priority="1">
      <formula>AND($AV14&lt;&gt;39,$BN14&gt;0)</formula>
    </cfRule>
    <cfRule type="expression" dxfId="1" priority="3">
      <formula>AND($BN19&gt;0,OR($BE19&gt;0,$BF19&gt;0,$BG19&gt;0,$BH19&gt;0,$BI19&gt;0,$BJ19&gt;0,$BK19&gt;0,$BL19&gt;0))</formula>
    </cfRule>
    <cfRule type="expression" dxfId="0" priority="5">
      <formula>AND(OR($AZ14&gt;0,$BA14&gt;0,$BB14&gt;0),$BN14&gt;0)</formula>
    </cfRule>
  </conditionalFormatting>
  <dataValidations count="8">
    <dataValidation operator="greaterThanOrEqual" allowBlank="1" showInputMessage="1" showErrorMessage="1" sqref="AW9:AW17 AY9:BN17"/>
    <dataValidation type="decimal" allowBlank="1" showInputMessage="1" showErrorMessage="1" errorTitle="Eroare de completare:" error="Se introduc doar valori pozitive, valori cel mult egale cu 1 (cu maximum doua zecimale)." sqref="H9:AT17">
      <formula1>0</formula1>
      <formula2>1</formula2>
    </dataValidation>
    <dataValidation type="whole" allowBlank="1" showInputMessage="1" showErrorMessage="1" errorTitle="Eroare de completare" error="Se introduc doar valori de la 1 la 39 (egal cu cod_RS, respectiv nr.col.RS)." sqref="AV9:AV17">
      <formula1>1</formula1>
      <formula2>39</formula2>
    </dataValidation>
    <dataValidation allowBlank="1" showInputMessage="1" showErrorMessage="1" promptTitle="titlu" prompt="1-titular&#10;2-titular2&#10;3-norma" sqref="BD25"/>
    <dataValidation type="whole" showInputMessage="1" showErrorMessage="1" errorTitle="Eroare de completare" error="Se introduc doar valori intre 1 si 3, in functie de nr.corespunzator formei de angajare." promptTitle="Forme de angajare" prompt="1 - titular cu funcţia de bază&#10;2 - titular fără funcţia de bază&#10;3 - angajat cu normă întreagă, pe perioada determinată" sqref="F9:F17">
      <formula1>1</formula1>
      <formula2>3</formula2>
    </dataValidation>
    <dataValidation type="whole" allowBlank="1" showInputMessage="1" showErrorMessage="1" errorTitle="Eroare de completare:" error="Se introduc doar valorile 1 sau 0." promptTitle="Calitate conducator doctorat" prompt="1 - DA&#10;0 - NU" sqref="G9:G17">
      <formula1>0</formula1>
      <formula2>1</formula2>
    </dataValidation>
    <dataValidation type="textLength" operator="equal" allowBlank="1" showInputMessage="1" showErrorMessage="1" errorTitle="Eroare de completare:" sqref="D10:D17">
      <formula1>13</formula1>
    </dataValidation>
    <dataValidation type="textLength" operator="equal" allowBlank="1" showInputMessage="1" showErrorMessage="1" errorTitle="Eroare de completare:" error="CNP gresit introdus, vă rugăm verificaţi!" sqref="D9">
      <formula1>13</formula1>
    </dataValidation>
  </dataValidations>
  <pageMargins left="0.19685039370078741" right="0.15748031496062992" top="0.55118110236220474" bottom="0.36" header="0.19685039370078741" footer="0.2"/>
  <pageSetup paperSize="9" scale="95" orientation="landscape" r:id="rId1"/>
  <headerFooter>
    <oddHeader>&amp;LAnexa 1. Tabel instituţional privind normarea şi activitatea de cercetare a cadrelor didactice şi de cercetare din universitate (raportare IC2015)&amp;R&amp;9Consiliul Naţional pentru Finanţarea Învăţământului Superior</oddHeader>
    <oddFooter>&amp;R&amp;8&amp;P/&amp;N</oddFooter>
  </headerFooter>
  <colBreaks count="2" manualBreakCount="2">
    <brk id="24" max="1048575" man="1"/>
    <brk id="47" max="1048575" man="1"/>
  </colBreaks>
  <legacyDrawing r:id="rId2"/>
  <extLst xmlns:x14="http://schemas.microsoft.com/office/spreadsheetml/2009/9/main">
    <ext uri="{78C0D931-6437-407d-A8EE-F0AAD7539E65}">
      <x14:conditionalFormattings>
        <x14:conditionalFormatting xmlns:xm="http://schemas.microsoft.com/office/excel/2006/main">
          <x14:cfRule type="expression" priority="381" id="{71FA9DF2-3404-4F42-A2CA-F8DD90354283}">
            <xm:f>VLOOKUP(H$8,'Ramuri-Stiinta'!$A$2:$C$40,3)=1</xm:f>
            <x14:dxf>
              <fill>
                <patternFill>
                  <bgColor rgb="FFFFC000"/>
                </patternFill>
              </fill>
            </x14:dxf>
          </x14:cfRule>
          <xm:sqref>H9:AT13 H15:AT17</xm:sqref>
        </x14:conditionalFormatting>
        <x14:conditionalFormatting xmlns:xm="http://schemas.microsoft.com/office/excel/2006/main">
          <x14:cfRule type="expression" priority="36" id="{511FB003-4166-43B6-9071-AAB84BFCAD79}">
            <xm:f>VLOOKUP(H$8,'Ramuri-Stiinta'!$A$2:$C$40,3)=1</xm:f>
            <x14:dxf>
              <fill>
                <patternFill>
                  <bgColor rgb="FFFFC000"/>
                </patternFill>
              </fill>
            </x14:dxf>
          </x14:cfRule>
          <xm:sqref>H14:AT14</xm:sqref>
        </x14:conditionalFormatting>
      </x14:conditionalFormattings>
    </ext>
    <ext uri="{CCE6A557-97BC-4b89-ADB6-D9C93CAAB3DF}">
      <x14:dataValidations xmlns:xm="http://schemas.microsoft.com/office/excel/2006/main" count="3">
        <x14:dataValidation type="list" allowBlank="1" showDropDown="1" showInputMessage="1" showErrorMessage="1">
          <x14:formula1>
            <xm:f>'Ramuri-Stiinta'!$A$2:$A$7</xm:f>
          </x14:formula1>
          <xm:sqref>BD27</xm:sqref>
        </x14:dataValidation>
        <x14:dataValidation type="list" allowBlank="1" showInputMessage="1" showErrorMessage="1">
          <x14:formula1>
            <xm:f>'Personal didactic_RS'!$E$2:$E$11</xm:f>
          </x14:formula1>
          <xm:sqref>E9:E17</xm:sqref>
        </x14:dataValidation>
        <x14:dataValidation type="list" operator="greaterThanOrEqual" allowBlank="1" showDropDown="1" showInputMessage="1" showErrorMessage="1" errorTitle="Eroare de completare:" error="Se marchează doar cu &quot;X&quot;/&quot;x&quot;.">
          <x14:formula1>
            <xm:f>'Personal didactic_RS'!$D$15:$D$17</xm:f>
          </x14:formula1>
          <xm:sqref>AX9:AX17</xm:sqref>
        </x14:dataValidation>
      </x14:dataValidations>
    </ext>
  </extLst>
</worksheet>
</file>

<file path=xl/worksheets/sheet2.xml><?xml version="1.0" encoding="utf-8"?>
<worksheet xmlns="http://schemas.openxmlformats.org/spreadsheetml/2006/main" xmlns:r="http://schemas.openxmlformats.org/officeDocument/2006/relationships">
  <dimension ref="A1:D40"/>
  <sheetViews>
    <sheetView workbookViewId="0">
      <selection activeCell="B25" sqref="B25"/>
    </sheetView>
  </sheetViews>
  <sheetFormatPr defaultRowHeight="15"/>
  <cols>
    <col min="1" max="1" width="5.7109375" style="29" customWidth="1"/>
    <col min="2" max="2" width="31.85546875" style="30" customWidth="1"/>
    <col min="3" max="3" width="9.7109375" style="31" customWidth="1"/>
    <col min="4" max="4" width="31.85546875" style="30" customWidth="1"/>
    <col min="5" max="16384" width="9.140625" style="15"/>
  </cols>
  <sheetData>
    <row r="1" spans="1:4" ht="21" customHeight="1">
      <c r="A1" s="33" t="s">
        <v>93</v>
      </c>
      <c r="B1" s="55" t="s">
        <v>83</v>
      </c>
      <c r="C1" s="55" t="s">
        <v>104</v>
      </c>
      <c r="D1" s="55" t="s">
        <v>125</v>
      </c>
    </row>
    <row r="2" spans="1:4">
      <c r="A2" s="57">
        <v>1</v>
      </c>
      <c r="B2" s="56" t="s">
        <v>18</v>
      </c>
      <c r="C2" s="58"/>
      <c r="D2" s="118" t="s">
        <v>49</v>
      </c>
    </row>
    <row r="3" spans="1:4">
      <c r="A3" s="57">
        <v>2</v>
      </c>
      <c r="B3" s="56" t="s">
        <v>19</v>
      </c>
      <c r="C3" s="58"/>
      <c r="D3" s="119"/>
    </row>
    <row r="4" spans="1:4">
      <c r="A4" s="57">
        <v>3</v>
      </c>
      <c r="B4" s="56" t="s">
        <v>20</v>
      </c>
      <c r="C4" s="58"/>
      <c r="D4" s="119"/>
    </row>
    <row r="5" spans="1:4">
      <c r="A5" s="57">
        <v>4</v>
      </c>
      <c r="B5" s="56" t="s">
        <v>21</v>
      </c>
      <c r="C5" s="58"/>
      <c r="D5" s="120"/>
    </row>
    <row r="6" spans="1:4">
      <c r="A6" s="57">
        <v>5</v>
      </c>
      <c r="B6" s="56" t="s">
        <v>22</v>
      </c>
      <c r="C6" s="58"/>
      <c r="D6" s="118" t="s">
        <v>50</v>
      </c>
    </row>
    <row r="7" spans="1:4">
      <c r="A7" s="57">
        <v>6</v>
      </c>
      <c r="B7" s="56" t="s">
        <v>23</v>
      </c>
      <c r="C7" s="58"/>
      <c r="D7" s="119"/>
    </row>
    <row r="8" spans="1:4">
      <c r="A8" s="57">
        <v>7</v>
      </c>
      <c r="B8" s="56" t="s">
        <v>24</v>
      </c>
      <c r="C8" s="58"/>
      <c r="D8" s="119"/>
    </row>
    <row r="9" spans="1:4">
      <c r="A9" s="57">
        <v>8</v>
      </c>
      <c r="B9" s="56" t="s">
        <v>25</v>
      </c>
      <c r="C9" s="58"/>
      <c r="D9" s="119"/>
    </row>
    <row r="10" spans="1:4">
      <c r="A10" s="57">
        <v>9</v>
      </c>
      <c r="B10" s="56" t="s">
        <v>26</v>
      </c>
      <c r="C10" s="58"/>
      <c r="D10" s="119"/>
    </row>
    <row r="11" spans="1:4" ht="27">
      <c r="A11" s="57">
        <v>10</v>
      </c>
      <c r="B11" s="56" t="s">
        <v>27</v>
      </c>
      <c r="C11" s="58"/>
      <c r="D11" s="119"/>
    </row>
    <row r="12" spans="1:4" ht="27">
      <c r="A12" s="57">
        <v>11</v>
      </c>
      <c r="B12" s="56" t="s">
        <v>28</v>
      </c>
      <c r="C12" s="58"/>
      <c r="D12" s="120"/>
    </row>
    <row r="13" spans="1:4">
      <c r="A13" s="57">
        <v>12</v>
      </c>
      <c r="B13" s="56" t="s">
        <v>29</v>
      </c>
      <c r="C13" s="58"/>
      <c r="D13" s="118" t="s">
        <v>51</v>
      </c>
    </row>
    <row r="14" spans="1:4">
      <c r="A14" s="57">
        <v>13</v>
      </c>
      <c r="B14" s="56" t="s">
        <v>30</v>
      </c>
      <c r="C14" s="58"/>
      <c r="D14" s="119"/>
    </row>
    <row r="15" spans="1:4">
      <c r="A15" s="57">
        <v>14</v>
      </c>
      <c r="B15" s="56" t="s">
        <v>31</v>
      </c>
      <c r="C15" s="58"/>
      <c r="D15" s="119"/>
    </row>
    <row r="16" spans="1:4">
      <c r="A16" s="57">
        <v>15</v>
      </c>
      <c r="B16" s="56" t="s">
        <v>32</v>
      </c>
      <c r="C16" s="58"/>
      <c r="D16" s="119"/>
    </row>
    <row r="17" spans="1:4">
      <c r="A17" s="57">
        <v>16</v>
      </c>
      <c r="B17" s="56" t="s">
        <v>33</v>
      </c>
      <c r="C17" s="58"/>
      <c r="D17" s="119"/>
    </row>
    <row r="18" spans="1:4">
      <c r="A18" s="57">
        <v>17</v>
      </c>
      <c r="B18" s="56" t="s">
        <v>34</v>
      </c>
      <c r="C18" s="58"/>
      <c r="D18" s="120"/>
    </row>
    <row r="19" spans="1:4">
      <c r="A19" s="57">
        <v>18</v>
      </c>
      <c r="B19" s="56" t="s">
        <v>35</v>
      </c>
      <c r="C19" s="58"/>
      <c r="D19" s="118" t="s">
        <v>52</v>
      </c>
    </row>
    <row r="20" spans="1:4">
      <c r="A20" s="57">
        <v>19</v>
      </c>
      <c r="B20" s="56" t="s">
        <v>36</v>
      </c>
      <c r="C20" s="58"/>
      <c r="D20" s="119"/>
    </row>
    <row r="21" spans="1:4">
      <c r="A21" s="57">
        <v>20</v>
      </c>
      <c r="B21" s="56" t="s">
        <v>37</v>
      </c>
      <c r="C21" s="58"/>
      <c r="D21" s="119"/>
    </row>
    <row r="22" spans="1:4">
      <c r="A22" s="57">
        <v>21</v>
      </c>
      <c r="B22" s="56" t="s">
        <v>38</v>
      </c>
      <c r="C22" s="58"/>
      <c r="D22" s="119"/>
    </row>
    <row r="23" spans="1:4">
      <c r="A23" s="57">
        <v>22</v>
      </c>
      <c r="B23" s="56" t="s">
        <v>39</v>
      </c>
      <c r="C23" s="58"/>
      <c r="D23" s="119"/>
    </row>
    <row r="24" spans="1:4">
      <c r="A24" s="57">
        <v>23</v>
      </c>
      <c r="B24" s="56" t="s">
        <v>40</v>
      </c>
      <c r="C24" s="58"/>
      <c r="D24" s="119"/>
    </row>
    <row r="25" spans="1:4" ht="27">
      <c r="A25" s="57">
        <v>24</v>
      </c>
      <c r="B25" s="56" t="s">
        <v>53</v>
      </c>
      <c r="C25" s="58"/>
      <c r="D25" s="119"/>
    </row>
    <row r="26" spans="1:4" ht="27">
      <c r="A26" s="57">
        <v>25</v>
      </c>
      <c r="B26" s="56" t="s">
        <v>54</v>
      </c>
      <c r="C26" s="58"/>
      <c r="D26" s="119"/>
    </row>
    <row r="27" spans="1:4">
      <c r="A27" s="57">
        <v>26</v>
      </c>
      <c r="B27" s="56" t="s">
        <v>41</v>
      </c>
      <c r="C27" s="58"/>
      <c r="D27" s="120"/>
    </row>
    <row r="28" spans="1:4">
      <c r="A28" s="57">
        <v>27</v>
      </c>
      <c r="B28" s="56" t="s">
        <v>42</v>
      </c>
      <c r="C28" s="58"/>
      <c r="D28" s="118" t="s">
        <v>55</v>
      </c>
    </row>
    <row r="29" spans="1:4">
      <c r="A29" s="57">
        <v>28</v>
      </c>
      <c r="B29" s="56" t="s">
        <v>43</v>
      </c>
      <c r="C29" s="58"/>
      <c r="D29" s="119"/>
    </row>
    <row r="30" spans="1:4">
      <c r="A30" s="57">
        <v>29</v>
      </c>
      <c r="B30" s="56" t="s">
        <v>44</v>
      </c>
      <c r="C30" s="58"/>
      <c r="D30" s="119"/>
    </row>
    <row r="31" spans="1:4">
      <c r="A31" s="57">
        <v>30</v>
      </c>
      <c r="B31" s="56" t="s">
        <v>45</v>
      </c>
      <c r="C31" s="58"/>
      <c r="D31" s="119"/>
    </row>
    <row r="32" spans="1:4">
      <c r="A32" s="57">
        <v>31</v>
      </c>
      <c r="B32" s="56" t="s">
        <v>46</v>
      </c>
      <c r="C32" s="58"/>
      <c r="D32" s="119"/>
    </row>
    <row r="33" spans="1:4">
      <c r="A33" s="57">
        <v>32</v>
      </c>
      <c r="B33" s="56" t="s">
        <v>47</v>
      </c>
      <c r="C33" s="58"/>
      <c r="D33" s="119"/>
    </row>
    <row r="34" spans="1:4">
      <c r="A34" s="57">
        <v>33</v>
      </c>
      <c r="B34" s="56" t="s">
        <v>56</v>
      </c>
      <c r="C34" s="58"/>
      <c r="D34" s="119"/>
    </row>
    <row r="35" spans="1:4">
      <c r="A35" s="57">
        <v>34</v>
      </c>
      <c r="B35" s="56" t="s">
        <v>57</v>
      </c>
      <c r="C35" s="58"/>
      <c r="D35" s="119"/>
    </row>
    <row r="36" spans="1:4">
      <c r="A36" s="57">
        <v>35</v>
      </c>
      <c r="B36" s="56" t="s">
        <v>58</v>
      </c>
      <c r="C36" s="58"/>
      <c r="D36" s="119"/>
    </row>
    <row r="37" spans="1:4">
      <c r="A37" s="57">
        <v>36</v>
      </c>
      <c r="B37" s="56" t="s">
        <v>59</v>
      </c>
      <c r="C37" s="58"/>
      <c r="D37" s="119"/>
    </row>
    <row r="38" spans="1:4">
      <c r="A38" s="57">
        <v>37</v>
      </c>
      <c r="B38" s="56" t="s">
        <v>62</v>
      </c>
      <c r="C38" s="58"/>
      <c r="D38" s="119"/>
    </row>
    <row r="39" spans="1:4">
      <c r="A39" s="57">
        <v>38</v>
      </c>
      <c r="B39" s="56" t="s">
        <v>61</v>
      </c>
      <c r="C39" s="58"/>
      <c r="D39" s="120"/>
    </row>
    <row r="40" spans="1:4">
      <c r="A40" s="57">
        <v>39</v>
      </c>
      <c r="B40" s="56" t="s">
        <v>127</v>
      </c>
      <c r="C40" s="58"/>
      <c r="D40" s="56" t="s">
        <v>126</v>
      </c>
    </row>
  </sheetData>
  <sheetProtection password="A99E" sheet="1"/>
  <mergeCells count="5">
    <mergeCell ref="D2:D5"/>
    <mergeCell ref="D6:D12"/>
    <mergeCell ref="D13:D18"/>
    <mergeCell ref="D19:D27"/>
    <mergeCell ref="D28:D39"/>
  </mergeCells>
  <dataValidations count="1">
    <dataValidation type="whole" operator="equal" allowBlank="1" showInputMessage="1" showErrorMessage="1" errorTitle="Eroare de completare:" error="Se introduce doar valoarea &quot;1&quot;, pentru ramurile de ştiinţă  în care există programe de studii la nivel de universitate. " sqref="C2:C40">
      <formula1>1</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B1:O316"/>
  <sheetViews>
    <sheetView workbookViewId="0">
      <selection activeCell="F19" sqref="F19"/>
    </sheetView>
  </sheetViews>
  <sheetFormatPr defaultRowHeight="15"/>
  <cols>
    <col min="2" max="2" width="34.85546875" style="3" customWidth="1"/>
    <col min="5" max="5" width="22" customWidth="1"/>
    <col min="6" max="6" width="20.42578125" customWidth="1"/>
    <col min="7" max="7" width="3.7109375" customWidth="1"/>
    <col min="8" max="8" width="9.140625" customWidth="1"/>
    <col min="10" max="10" width="10.28515625" customWidth="1"/>
    <col min="13" max="13" width="19.85546875" customWidth="1"/>
  </cols>
  <sheetData>
    <row r="1" spans="2:15" ht="15.75" thickBot="1">
      <c r="B1" s="4" t="s">
        <v>63</v>
      </c>
      <c r="D1" s="123" t="s">
        <v>69</v>
      </c>
      <c r="E1" s="123"/>
      <c r="F1" s="123"/>
      <c r="H1" s="13" t="s">
        <v>78</v>
      </c>
      <c r="K1" s="13" t="s">
        <v>82</v>
      </c>
      <c r="M1" s="13" t="s">
        <v>88</v>
      </c>
    </row>
    <row r="2" spans="2:15">
      <c r="B2" s="10" t="s">
        <v>49</v>
      </c>
      <c r="D2" s="121" t="s">
        <v>65</v>
      </c>
      <c r="E2" s="34" t="s">
        <v>66</v>
      </c>
      <c r="F2" s="11" t="s">
        <v>66</v>
      </c>
      <c r="H2">
        <v>2014</v>
      </c>
      <c r="J2" s="14"/>
      <c r="K2" t="s">
        <v>79</v>
      </c>
      <c r="M2">
        <v>1</v>
      </c>
      <c r="N2" t="s">
        <v>108</v>
      </c>
      <c r="O2" t="s">
        <v>90</v>
      </c>
    </row>
    <row r="3" spans="2:15">
      <c r="B3" s="5" t="s">
        <v>18</v>
      </c>
      <c r="D3" s="122"/>
      <c r="E3" s="34" t="s">
        <v>110</v>
      </c>
      <c r="F3" s="11" t="s">
        <v>71</v>
      </c>
      <c r="H3">
        <v>2013</v>
      </c>
      <c r="J3" s="14"/>
      <c r="K3" t="s">
        <v>80</v>
      </c>
      <c r="M3">
        <v>2</v>
      </c>
      <c r="N3" s="26" t="s">
        <v>109</v>
      </c>
      <c r="O3" s="26" t="s">
        <v>91</v>
      </c>
    </row>
    <row r="4" spans="2:15">
      <c r="B4" s="6" t="s">
        <v>19</v>
      </c>
      <c r="D4" s="122"/>
      <c r="E4" s="34" t="s">
        <v>111</v>
      </c>
      <c r="F4" s="11" t="s">
        <v>72</v>
      </c>
      <c r="H4">
        <v>2012</v>
      </c>
      <c r="J4" s="14"/>
      <c r="M4">
        <v>3</v>
      </c>
      <c r="N4" s="26" t="s">
        <v>107</v>
      </c>
      <c r="O4" s="26" t="s">
        <v>92</v>
      </c>
    </row>
    <row r="5" spans="2:15">
      <c r="B5" s="5" t="s">
        <v>20</v>
      </c>
      <c r="D5" s="122"/>
      <c r="E5" s="34" t="s">
        <v>67</v>
      </c>
      <c r="F5" s="11" t="s">
        <v>67</v>
      </c>
      <c r="H5">
        <v>2011</v>
      </c>
      <c r="J5" s="14"/>
    </row>
    <row r="6" spans="2:15">
      <c r="B6" s="7" t="s">
        <v>21</v>
      </c>
      <c r="D6" s="122"/>
      <c r="E6" s="34" t="s">
        <v>68</v>
      </c>
      <c r="F6" s="11" t="s">
        <v>68</v>
      </c>
      <c r="J6" s="14"/>
    </row>
    <row r="7" spans="2:15">
      <c r="B7" s="10" t="s">
        <v>50</v>
      </c>
      <c r="D7" s="124" t="s">
        <v>70</v>
      </c>
      <c r="E7" s="34" t="s">
        <v>114</v>
      </c>
      <c r="F7" s="11" t="s">
        <v>73</v>
      </c>
      <c r="J7" s="14"/>
    </row>
    <row r="8" spans="2:15">
      <c r="B8" s="8" t="s">
        <v>22</v>
      </c>
      <c r="D8" s="122"/>
      <c r="E8" s="34" t="s">
        <v>113</v>
      </c>
      <c r="F8" s="11" t="s">
        <v>74</v>
      </c>
      <c r="J8" s="14"/>
    </row>
    <row r="9" spans="2:15" ht="18" customHeight="1">
      <c r="B9" s="5" t="s">
        <v>23</v>
      </c>
      <c r="D9" s="122"/>
      <c r="E9" s="34" t="s">
        <v>112</v>
      </c>
      <c r="F9" s="11" t="s">
        <v>75</v>
      </c>
      <c r="J9" s="14"/>
    </row>
    <row r="10" spans="2:15">
      <c r="B10" s="5" t="s">
        <v>24</v>
      </c>
      <c r="D10" s="122"/>
      <c r="E10" s="34" t="s">
        <v>128</v>
      </c>
      <c r="F10" s="11" t="s">
        <v>76</v>
      </c>
      <c r="J10" s="14"/>
    </row>
    <row r="11" spans="2:15" ht="15.75" thickBot="1">
      <c r="B11" s="5" t="s">
        <v>25</v>
      </c>
      <c r="D11" s="122"/>
      <c r="E11" s="34" t="s">
        <v>115</v>
      </c>
      <c r="F11" s="12" t="s">
        <v>77</v>
      </c>
      <c r="J11" s="14"/>
    </row>
    <row r="12" spans="2:15">
      <c r="B12" s="5" t="s">
        <v>26</v>
      </c>
      <c r="J12" s="14"/>
    </row>
    <row r="13" spans="2:15" ht="25.5">
      <c r="B13" s="5" t="s">
        <v>27</v>
      </c>
      <c r="J13" s="14"/>
    </row>
    <row r="14" spans="2:15" ht="25.5">
      <c r="B14" s="5" t="s">
        <v>28</v>
      </c>
      <c r="J14" s="14"/>
    </row>
    <row r="15" spans="2:15">
      <c r="B15" s="10" t="s">
        <v>51</v>
      </c>
      <c r="D15" s="42" t="s">
        <v>101</v>
      </c>
      <c r="J15" s="14"/>
    </row>
    <row r="16" spans="2:15">
      <c r="B16" s="6" t="s">
        <v>29</v>
      </c>
      <c r="D16" s="42" t="s">
        <v>102</v>
      </c>
      <c r="J16" s="14"/>
    </row>
    <row r="17" spans="2:10">
      <c r="B17" s="6" t="s">
        <v>30</v>
      </c>
      <c r="D17" s="42"/>
      <c r="J17" s="14"/>
    </row>
    <row r="18" spans="2:10">
      <c r="B18" s="5" t="s">
        <v>31</v>
      </c>
      <c r="J18" s="14"/>
    </row>
    <row r="19" spans="2:10">
      <c r="B19" s="5" t="s">
        <v>32</v>
      </c>
      <c r="J19" s="14"/>
    </row>
    <row r="20" spans="2:10">
      <c r="B20" s="5" t="s">
        <v>33</v>
      </c>
      <c r="J20" s="14"/>
    </row>
    <row r="21" spans="2:10">
      <c r="B21" s="5" t="s">
        <v>34</v>
      </c>
      <c r="J21" s="14"/>
    </row>
    <row r="22" spans="2:10">
      <c r="B22" s="10" t="s">
        <v>52</v>
      </c>
      <c r="J22" s="14"/>
    </row>
    <row r="23" spans="2:10">
      <c r="B23" s="6" t="s">
        <v>35</v>
      </c>
      <c r="J23" s="14"/>
    </row>
    <row r="24" spans="2:10">
      <c r="B24" s="6" t="s">
        <v>36</v>
      </c>
      <c r="J24" s="14"/>
    </row>
    <row r="25" spans="2:10">
      <c r="B25" s="6" t="s">
        <v>37</v>
      </c>
      <c r="J25" s="14"/>
    </row>
    <row r="26" spans="2:10">
      <c r="B26" s="5" t="s">
        <v>38</v>
      </c>
      <c r="J26" s="14"/>
    </row>
    <row r="27" spans="2:10">
      <c r="B27" s="5" t="s">
        <v>39</v>
      </c>
      <c r="J27" s="14"/>
    </row>
    <row r="28" spans="2:10">
      <c r="B28" s="5" t="s">
        <v>40</v>
      </c>
      <c r="J28" s="14"/>
    </row>
    <row r="29" spans="2:10" ht="25.5">
      <c r="B29" s="5" t="s">
        <v>53</v>
      </c>
      <c r="J29" s="14"/>
    </row>
    <row r="30" spans="2:10" ht="25.5">
      <c r="B30" s="5" t="s">
        <v>54</v>
      </c>
      <c r="J30" s="14"/>
    </row>
    <row r="31" spans="2:10">
      <c r="B31" s="5" t="s">
        <v>41</v>
      </c>
      <c r="J31" s="14"/>
    </row>
    <row r="32" spans="2:10">
      <c r="B32" s="10" t="s">
        <v>55</v>
      </c>
      <c r="J32" s="14"/>
    </row>
    <row r="33" spans="2:10">
      <c r="B33" s="5" t="s">
        <v>42</v>
      </c>
      <c r="J33" s="14"/>
    </row>
    <row r="34" spans="2:10">
      <c r="B34" s="5" t="s">
        <v>43</v>
      </c>
      <c r="J34" s="14"/>
    </row>
    <row r="35" spans="2:10">
      <c r="B35" s="5" t="s">
        <v>44</v>
      </c>
      <c r="J35" s="14"/>
    </row>
    <row r="36" spans="2:10">
      <c r="B36" s="5" t="s">
        <v>45</v>
      </c>
      <c r="J36" s="14"/>
    </row>
    <row r="37" spans="2:10">
      <c r="B37" s="5" t="s">
        <v>46</v>
      </c>
      <c r="J37" s="14"/>
    </row>
    <row r="38" spans="2:10">
      <c r="B38" s="5" t="s">
        <v>47</v>
      </c>
      <c r="J38" s="14"/>
    </row>
    <row r="39" spans="2:10">
      <c r="B39" s="5" t="s">
        <v>56</v>
      </c>
      <c r="J39" s="14"/>
    </row>
    <row r="40" spans="2:10">
      <c r="B40" s="5" t="s">
        <v>57</v>
      </c>
      <c r="J40" s="14"/>
    </row>
    <row r="41" spans="2:10">
      <c r="B41" s="5" t="s">
        <v>58</v>
      </c>
      <c r="J41" s="14"/>
    </row>
    <row r="42" spans="2:10">
      <c r="B42" s="5" t="s">
        <v>59</v>
      </c>
      <c r="J42" s="14"/>
    </row>
    <row r="43" spans="2:10">
      <c r="B43" s="5" t="s">
        <v>62</v>
      </c>
      <c r="J43" s="14"/>
    </row>
    <row r="44" spans="2:10">
      <c r="B44" s="5" t="s">
        <v>61</v>
      </c>
      <c r="J44" s="14"/>
    </row>
    <row r="45" spans="2:10">
      <c r="B45" s="10" t="s">
        <v>60</v>
      </c>
      <c r="J45" s="14"/>
    </row>
    <row r="46" spans="2:10" ht="15.75" thickBot="1">
      <c r="B46" s="9" t="s">
        <v>60</v>
      </c>
      <c r="J46" s="14"/>
    </row>
    <row r="47" spans="2:10">
      <c r="B47" s="1"/>
      <c r="J47" s="14"/>
    </row>
    <row r="48" spans="2:10">
      <c r="B48" s="1"/>
      <c r="J48" s="14"/>
    </row>
    <row r="49" spans="2:10">
      <c r="B49" s="1"/>
      <c r="J49" s="14"/>
    </row>
    <row r="50" spans="2:10">
      <c r="B50" s="1"/>
      <c r="J50" s="14"/>
    </row>
    <row r="51" spans="2:10">
      <c r="B51" s="1"/>
      <c r="J51" s="14"/>
    </row>
    <row r="52" spans="2:10">
      <c r="B52" s="1"/>
      <c r="J52" s="14"/>
    </row>
    <row r="53" spans="2:10">
      <c r="B53" s="1"/>
      <c r="J53" s="14"/>
    </row>
    <row r="54" spans="2:10">
      <c r="B54" s="1"/>
      <c r="J54" s="14"/>
    </row>
    <row r="55" spans="2:10">
      <c r="B55" s="1"/>
      <c r="J55" s="14"/>
    </row>
    <row r="56" spans="2:10">
      <c r="B56" s="1"/>
      <c r="J56" s="14"/>
    </row>
    <row r="57" spans="2:10">
      <c r="B57" s="1"/>
      <c r="J57" s="14"/>
    </row>
    <row r="58" spans="2:10">
      <c r="B58" s="1"/>
      <c r="J58" s="14"/>
    </row>
    <row r="59" spans="2:10">
      <c r="B59" s="1"/>
      <c r="J59" s="14"/>
    </row>
    <row r="60" spans="2:10">
      <c r="B60" s="1"/>
      <c r="J60" s="14"/>
    </row>
    <row r="61" spans="2:10">
      <c r="B61" s="1"/>
      <c r="J61" s="14"/>
    </row>
    <row r="62" spans="2:10">
      <c r="B62" s="1"/>
      <c r="J62" s="14"/>
    </row>
    <row r="63" spans="2:10">
      <c r="B63" s="1"/>
      <c r="J63" s="14"/>
    </row>
    <row r="64" spans="2:10">
      <c r="B64" s="1"/>
      <c r="J64" s="14"/>
    </row>
    <row r="65" spans="2:10">
      <c r="B65" s="1"/>
      <c r="J65" s="14"/>
    </row>
    <row r="66" spans="2:10">
      <c r="B66" s="1"/>
      <c r="J66" s="14"/>
    </row>
    <row r="67" spans="2:10">
      <c r="B67" s="1"/>
      <c r="J67" s="14"/>
    </row>
    <row r="68" spans="2:10">
      <c r="B68" s="1"/>
      <c r="J68" s="14"/>
    </row>
    <row r="69" spans="2:10">
      <c r="B69" s="1"/>
      <c r="J69" s="14"/>
    </row>
    <row r="70" spans="2:10">
      <c r="B70" s="1"/>
      <c r="J70" s="14"/>
    </row>
    <row r="71" spans="2:10">
      <c r="B71" s="1"/>
      <c r="J71" s="14"/>
    </row>
    <row r="72" spans="2:10">
      <c r="B72" s="1"/>
      <c r="J72" s="14"/>
    </row>
    <row r="73" spans="2:10">
      <c r="B73" s="1"/>
      <c r="J73" s="14"/>
    </row>
    <row r="74" spans="2:10">
      <c r="B74" s="1"/>
      <c r="J74" s="14"/>
    </row>
    <row r="75" spans="2:10">
      <c r="B75" s="1"/>
      <c r="J75" s="14"/>
    </row>
    <row r="76" spans="2:10">
      <c r="B76" s="1"/>
      <c r="J76" s="14"/>
    </row>
    <row r="77" spans="2:10">
      <c r="B77" s="1"/>
      <c r="J77" s="14"/>
    </row>
    <row r="78" spans="2:10">
      <c r="B78" s="1"/>
      <c r="J78" s="14"/>
    </row>
    <row r="79" spans="2:10">
      <c r="B79" s="1"/>
      <c r="J79" s="14"/>
    </row>
    <row r="80" spans="2:10">
      <c r="B80" s="1"/>
      <c r="J80" s="14"/>
    </row>
    <row r="81" spans="2:10">
      <c r="B81" s="1"/>
      <c r="J81" s="14"/>
    </row>
    <row r="82" spans="2:10">
      <c r="B82" s="1"/>
      <c r="J82" s="14"/>
    </row>
    <row r="83" spans="2:10">
      <c r="B83" s="1"/>
      <c r="J83" s="14"/>
    </row>
    <row r="84" spans="2:10">
      <c r="B84" s="1"/>
      <c r="J84" s="14"/>
    </row>
    <row r="85" spans="2:10">
      <c r="B85" s="1"/>
      <c r="J85" s="14"/>
    </row>
    <row r="86" spans="2:10">
      <c r="B86" s="1"/>
      <c r="J86" s="14"/>
    </row>
    <row r="87" spans="2:10">
      <c r="B87" s="1"/>
      <c r="J87" s="14"/>
    </row>
    <row r="88" spans="2:10">
      <c r="B88" s="1"/>
      <c r="J88" s="14"/>
    </row>
    <row r="89" spans="2:10">
      <c r="B89" s="1"/>
      <c r="J89" s="14"/>
    </row>
    <row r="90" spans="2:10">
      <c r="B90" s="1"/>
      <c r="J90" s="14"/>
    </row>
    <row r="91" spans="2:10">
      <c r="B91" s="1"/>
      <c r="J91" s="14"/>
    </row>
    <row r="92" spans="2:10">
      <c r="B92" s="1"/>
      <c r="J92" s="14"/>
    </row>
    <row r="93" spans="2:10">
      <c r="B93" s="1"/>
      <c r="J93" s="14"/>
    </row>
    <row r="94" spans="2:10">
      <c r="B94" s="1"/>
      <c r="J94" s="14"/>
    </row>
    <row r="95" spans="2:10">
      <c r="B95" s="1"/>
      <c r="J95" s="14"/>
    </row>
    <row r="96" spans="2:10">
      <c r="B96" s="1"/>
      <c r="J96" s="14"/>
    </row>
    <row r="97" spans="2:10">
      <c r="B97" s="1"/>
      <c r="J97" s="14"/>
    </row>
    <row r="98" spans="2:10">
      <c r="B98" s="1"/>
      <c r="J98" s="14"/>
    </row>
    <row r="99" spans="2:10">
      <c r="B99" s="1"/>
      <c r="J99" s="14"/>
    </row>
    <row r="100" spans="2:10">
      <c r="B100" s="1"/>
      <c r="J100" s="14"/>
    </row>
    <row r="101" spans="2:10">
      <c r="B101" s="1"/>
      <c r="J101" s="14"/>
    </row>
    <row r="102" spans="2:10">
      <c r="B102" s="1"/>
      <c r="J102" s="14"/>
    </row>
    <row r="103" spans="2:10">
      <c r="B103" s="1"/>
      <c r="J103" s="14"/>
    </row>
    <row r="104" spans="2:10">
      <c r="B104" s="1"/>
      <c r="J104" s="14"/>
    </row>
    <row r="105" spans="2:10">
      <c r="B105" s="1"/>
      <c r="J105" s="14"/>
    </row>
    <row r="106" spans="2:10">
      <c r="B106" s="1"/>
      <c r="J106" s="14"/>
    </row>
    <row r="107" spans="2:10">
      <c r="B107" s="1"/>
      <c r="J107" s="14"/>
    </row>
    <row r="108" spans="2:10">
      <c r="B108" s="1"/>
      <c r="J108" s="14"/>
    </row>
    <row r="109" spans="2:10">
      <c r="B109" s="1"/>
      <c r="J109" s="14"/>
    </row>
    <row r="110" spans="2:10">
      <c r="B110" s="1"/>
      <c r="J110" s="14"/>
    </row>
    <row r="111" spans="2:10">
      <c r="B111" s="1"/>
      <c r="J111" s="14"/>
    </row>
    <row r="112" spans="2:10">
      <c r="B112" s="1"/>
      <c r="J112" s="14"/>
    </row>
    <row r="113" spans="2:10">
      <c r="B113" s="1"/>
      <c r="J113" s="14"/>
    </row>
    <row r="114" spans="2:10">
      <c r="B114" s="1"/>
      <c r="J114" s="14"/>
    </row>
    <row r="115" spans="2:10">
      <c r="B115" s="1"/>
      <c r="J115" s="14"/>
    </row>
    <row r="116" spans="2:10">
      <c r="B116" s="1"/>
      <c r="J116" s="14"/>
    </row>
    <row r="117" spans="2:10">
      <c r="B117" s="1"/>
      <c r="J117" s="14"/>
    </row>
    <row r="118" spans="2:10">
      <c r="B118" s="1"/>
      <c r="J118" s="14"/>
    </row>
    <row r="119" spans="2:10">
      <c r="B119" s="1"/>
      <c r="J119" s="14"/>
    </row>
    <row r="120" spans="2:10">
      <c r="B120" s="1"/>
      <c r="J120" s="14"/>
    </row>
    <row r="121" spans="2:10">
      <c r="B121" s="1"/>
      <c r="J121" s="14"/>
    </row>
    <row r="122" spans="2:10">
      <c r="B122" s="1"/>
      <c r="J122" s="14"/>
    </row>
    <row r="123" spans="2:10">
      <c r="B123" s="1"/>
      <c r="J123" s="14"/>
    </row>
    <row r="124" spans="2:10">
      <c r="B124" s="1"/>
      <c r="J124" s="14"/>
    </row>
    <row r="125" spans="2:10">
      <c r="B125" s="1"/>
      <c r="J125" s="14"/>
    </row>
    <row r="126" spans="2:10">
      <c r="B126" s="1"/>
      <c r="J126" s="14"/>
    </row>
    <row r="127" spans="2:10">
      <c r="B127" s="1"/>
      <c r="J127" s="14"/>
    </row>
    <row r="128" spans="2:10">
      <c r="B128" s="1"/>
      <c r="J128" s="14"/>
    </row>
    <row r="129" spans="2:10">
      <c r="B129" s="1"/>
      <c r="J129" s="14"/>
    </row>
    <row r="130" spans="2:10">
      <c r="B130" s="1"/>
      <c r="J130" s="14"/>
    </row>
    <row r="131" spans="2:10">
      <c r="B131" s="1"/>
      <c r="J131" s="14"/>
    </row>
    <row r="132" spans="2:10">
      <c r="B132" s="1"/>
      <c r="J132" s="14"/>
    </row>
    <row r="133" spans="2:10">
      <c r="B133" s="1"/>
      <c r="J133" s="14"/>
    </row>
    <row r="134" spans="2:10">
      <c r="B134" s="1"/>
      <c r="J134" s="14"/>
    </row>
    <row r="135" spans="2:10">
      <c r="B135" s="1"/>
      <c r="J135" s="14"/>
    </row>
    <row r="136" spans="2:10">
      <c r="B136" s="1"/>
      <c r="J136" s="14"/>
    </row>
    <row r="137" spans="2:10">
      <c r="B137" s="1"/>
      <c r="J137" s="14"/>
    </row>
    <row r="138" spans="2:10">
      <c r="B138" s="1"/>
      <c r="J138" s="14"/>
    </row>
    <row r="139" spans="2:10">
      <c r="B139" s="1"/>
      <c r="J139" s="14"/>
    </row>
    <row r="140" spans="2:10">
      <c r="B140" s="1"/>
      <c r="J140" s="14"/>
    </row>
    <row r="141" spans="2:10">
      <c r="B141" s="1"/>
      <c r="J141" s="14"/>
    </row>
    <row r="142" spans="2:10">
      <c r="B142" s="1"/>
      <c r="J142" s="14"/>
    </row>
    <row r="143" spans="2:10">
      <c r="B143" s="1"/>
      <c r="J143" s="14"/>
    </row>
    <row r="144" spans="2:10">
      <c r="B144" s="1"/>
      <c r="J144" s="14"/>
    </row>
    <row r="145" spans="2:10">
      <c r="B145" s="1"/>
      <c r="J145" s="14"/>
    </row>
    <row r="146" spans="2:10">
      <c r="B146" s="1"/>
      <c r="J146" s="14"/>
    </row>
    <row r="147" spans="2:10">
      <c r="B147" s="1"/>
      <c r="J147" s="14"/>
    </row>
    <row r="148" spans="2:10">
      <c r="B148" s="1"/>
      <c r="J148" s="14"/>
    </row>
    <row r="149" spans="2:10">
      <c r="B149" s="1"/>
      <c r="J149" s="14"/>
    </row>
    <row r="150" spans="2:10">
      <c r="B150" s="1"/>
      <c r="J150" s="14"/>
    </row>
    <row r="151" spans="2:10">
      <c r="B151" s="1"/>
      <c r="J151" s="14"/>
    </row>
    <row r="152" spans="2:10">
      <c r="B152" s="1"/>
      <c r="J152" s="14"/>
    </row>
    <row r="153" spans="2:10">
      <c r="B153" s="1"/>
      <c r="J153" s="14"/>
    </row>
    <row r="154" spans="2:10">
      <c r="B154" s="1"/>
      <c r="J154" s="14"/>
    </row>
    <row r="155" spans="2:10">
      <c r="B155" s="1"/>
      <c r="J155" s="14"/>
    </row>
    <row r="156" spans="2:10">
      <c r="B156" s="1"/>
      <c r="J156" s="14"/>
    </row>
    <row r="157" spans="2:10">
      <c r="B157" s="1"/>
      <c r="J157" s="14"/>
    </row>
    <row r="158" spans="2:10">
      <c r="B158" s="1"/>
      <c r="J158" s="14"/>
    </row>
    <row r="159" spans="2:10">
      <c r="B159" s="1"/>
      <c r="J159" s="14"/>
    </row>
    <row r="160" spans="2:10">
      <c r="B160" s="1"/>
      <c r="J160" s="14"/>
    </row>
    <row r="161" spans="2:10">
      <c r="B161" s="1"/>
      <c r="J161" s="14"/>
    </row>
    <row r="162" spans="2:10">
      <c r="B162" s="1"/>
      <c r="J162" s="14"/>
    </row>
    <row r="163" spans="2:10">
      <c r="B163" s="1"/>
      <c r="J163" s="14"/>
    </row>
    <row r="164" spans="2:10">
      <c r="B164" s="1"/>
      <c r="J164" s="14"/>
    </row>
    <row r="165" spans="2:10">
      <c r="B165" s="1"/>
      <c r="J165" s="14"/>
    </row>
    <row r="166" spans="2:10">
      <c r="B166" s="1"/>
      <c r="J166" s="14"/>
    </row>
    <row r="167" spans="2:10">
      <c r="B167" s="1"/>
      <c r="J167" s="14"/>
    </row>
    <row r="168" spans="2:10">
      <c r="B168" s="1"/>
      <c r="J168" s="14"/>
    </row>
    <row r="169" spans="2:10">
      <c r="B169" s="1"/>
      <c r="J169" s="14"/>
    </row>
    <row r="170" spans="2:10">
      <c r="B170" s="1"/>
      <c r="J170" s="14"/>
    </row>
    <row r="171" spans="2:10">
      <c r="B171" s="1"/>
      <c r="J171" s="14"/>
    </row>
    <row r="172" spans="2:10">
      <c r="B172" s="1"/>
      <c r="J172" s="14"/>
    </row>
    <row r="173" spans="2:10">
      <c r="B173" s="1"/>
      <c r="J173" s="14"/>
    </row>
    <row r="174" spans="2:10">
      <c r="B174" s="1"/>
      <c r="J174" s="14"/>
    </row>
    <row r="175" spans="2:10">
      <c r="B175" s="1"/>
      <c r="J175" s="14"/>
    </row>
    <row r="176" spans="2:10">
      <c r="B176" s="1"/>
      <c r="J176" s="14"/>
    </row>
    <row r="177" spans="2:10">
      <c r="B177" s="1"/>
      <c r="J177" s="14"/>
    </row>
    <row r="178" spans="2:10">
      <c r="B178" s="1"/>
      <c r="J178" s="14"/>
    </row>
    <row r="179" spans="2:10">
      <c r="B179" s="1"/>
      <c r="J179" s="14"/>
    </row>
    <row r="180" spans="2:10">
      <c r="B180" s="1"/>
      <c r="J180" s="14"/>
    </row>
    <row r="181" spans="2:10">
      <c r="B181" s="1"/>
      <c r="J181" s="14"/>
    </row>
    <row r="182" spans="2:10">
      <c r="B182" s="1"/>
      <c r="J182" s="14"/>
    </row>
    <row r="183" spans="2:10">
      <c r="B183" s="1"/>
      <c r="J183" s="14"/>
    </row>
    <row r="184" spans="2:10">
      <c r="B184" s="1"/>
      <c r="J184" s="14"/>
    </row>
    <row r="185" spans="2:10">
      <c r="B185" s="1"/>
      <c r="J185" s="14"/>
    </row>
    <row r="186" spans="2:10">
      <c r="B186" s="1"/>
      <c r="J186" s="14"/>
    </row>
    <row r="187" spans="2:10">
      <c r="B187" s="1"/>
      <c r="J187" s="14"/>
    </row>
    <row r="188" spans="2:10">
      <c r="B188" s="1"/>
      <c r="J188" s="14"/>
    </row>
    <row r="189" spans="2:10">
      <c r="B189" s="1"/>
      <c r="J189" s="14"/>
    </row>
    <row r="190" spans="2:10">
      <c r="B190" s="1"/>
      <c r="J190" s="14"/>
    </row>
    <row r="191" spans="2:10">
      <c r="B191" s="1"/>
      <c r="J191" s="14"/>
    </row>
    <row r="192" spans="2:10">
      <c r="B192" s="1"/>
      <c r="J192" s="14"/>
    </row>
    <row r="193" spans="2:10">
      <c r="B193" s="1"/>
      <c r="J193" s="14"/>
    </row>
    <row r="194" spans="2:10">
      <c r="B194" s="1"/>
      <c r="J194" s="14"/>
    </row>
    <row r="195" spans="2:10">
      <c r="B195" s="1"/>
      <c r="J195" s="14"/>
    </row>
    <row r="196" spans="2:10">
      <c r="B196" s="1"/>
      <c r="J196" s="14"/>
    </row>
    <row r="197" spans="2:10">
      <c r="B197" s="2"/>
      <c r="J197" s="14"/>
    </row>
    <row r="198" spans="2:10">
      <c r="B198" s="2"/>
      <c r="J198" s="14"/>
    </row>
    <row r="199" spans="2:10">
      <c r="B199" s="2"/>
      <c r="J199" s="14"/>
    </row>
    <row r="200" spans="2:10">
      <c r="B200" s="2"/>
      <c r="J200" s="14"/>
    </row>
    <row r="201" spans="2:10">
      <c r="B201" s="2"/>
      <c r="J201" s="14"/>
    </row>
    <row r="202" spans="2:10">
      <c r="B202" s="2"/>
      <c r="J202" s="14"/>
    </row>
    <row r="203" spans="2:10">
      <c r="B203" s="2"/>
      <c r="J203" s="14"/>
    </row>
    <row r="204" spans="2:10">
      <c r="B204" s="2"/>
      <c r="J204" s="14"/>
    </row>
    <row r="205" spans="2:10">
      <c r="B205" s="2"/>
      <c r="J205" s="14"/>
    </row>
    <row r="206" spans="2:10">
      <c r="B206" s="2"/>
      <c r="J206" s="14"/>
    </row>
    <row r="207" spans="2:10">
      <c r="B207" s="2"/>
      <c r="J207" s="14"/>
    </row>
    <row r="208" spans="2:10">
      <c r="B208" s="2"/>
      <c r="J208" s="14"/>
    </row>
    <row r="209" spans="2:10">
      <c r="B209" s="2"/>
      <c r="J209" s="14"/>
    </row>
    <row r="210" spans="2:10">
      <c r="B210" s="2"/>
      <c r="J210" s="14"/>
    </row>
    <row r="211" spans="2:10">
      <c r="B211" s="2"/>
      <c r="J211" s="14"/>
    </row>
    <row r="212" spans="2:10">
      <c r="B212" s="2"/>
      <c r="J212" s="14"/>
    </row>
    <row r="213" spans="2:10">
      <c r="B213" s="2"/>
      <c r="J213" s="14"/>
    </row>
    <row r="214" spans="2:10">
      <c r="B214" s="2"/>
      <c r="J214" s="14"/>
    </row>
    <row r="215" spans="2:10">
      <c r="B215" s="2"/>
      <c r="J215" s="14"/>
    </row>
    <row r="216" spans="2:10">
      <c r="B216" s="2"/>
      <c r="J216" s="14"/>
    </row>
    <row r="217" spans="2:10">
      <c r="B217" s="2"/>
      <c r="J217" s="14"/>
    </row>
    <row r="218" spans="2:10">
      <c r="B218" s="2"/>
      <c r="J218" s="14"/>
    </row>
    <row r="219" spans="2:10">
      <c r="B219" s="2"/>
      <c r="J219" s="14"/>
    </row>
    <row r="220" spans="2:10">
      <c r="B220" s="2"/>
      <c r="J220" s="14"/>
    </row>
    <row r="221" spans="2:10">
      <c r="B221" s="2"/>
      <c r="J221" s="14"/>
    </row>
    <row r="222" spans="2:10">
      <c r="B222" s="2"/>
      <c r="J222" s="14"/>
    </row>
    <row r="223" spans="2:10">
      <c r="B223" s="2"/>
      <c r="J223" s="14"/>
    </row>
    <row r="224" spans="2:10">
      <c r="B224" s="2"/>
      <c r="J224" s="14"/>
    </row>
    <row r="225" spans="2:10">
      <c r="B225" s="2"/>
      <c r="J225" s="14"/>
    </row>
    <row r="226" spans="2:10">
      <c r="B226" s="2"/>
      <c r="J226" s="14"/>
    </row>
    <row r="227" spans="2:10">
      <c r="B227" s="2"/>
      <c r="J227" s="14"/>
    </row>
    <row r="228" spans="2:10">
      <c r="B228" s="2"/>
      <c r="J228" s="14"/>
    </row>
    <row r="229" spans="2:10">
      <c r="B229" s="2"/>
      <c r="J229" s="14"/>
    </row>
    <row r="230" spans="2:10">
      <c r="B230" s="2"/>
      <c r="J230" s="14"/>
    </row>
    <row r="231" spans="2:10">
      <c r="B231" s="2"/>
      <c r="J231" s="14"/>
    </row>
    <row r="232" spans="2:10">
      <c r="B232" s="2"/>
      <c r="J232" s="14"/>
    </row>
    <row r="233" spans="2:10">
      <c r="B233" s="2"/>
      <c r="J233" s="14"/>
    </row>
    <row r="234" spans="2:10">
      <c r="B234" s="2"/>
      <c r="J234" s="14"/>
    </row>
    <row r="235" spans="2:10">
      <c r="B235" s="2"/>
      <c r="J235" s="14"/>
    </row>
    <row r="236" spans="2:10">
      <c r="B236" s="2"/>
      <c r="J236" s="14"/>
    </row>
    <row r="237" spans="2:10">
      <c r="B237" s="2"/>
      <c r="J237" s="14"/>
    </row>
    <row r="238" spans="2:10">
      <c r="B238" s="2"/>
      <c r="J238" s="14"/>
    </row>
    <row r="239" spans="2:10">
      <c r="B239" s="2"/>
      <c r="J239" s="14"/>
    </row>
    <row r="240" spans="2:10">
      <c r="B240" s="2"/>
      <c r="J240" s="14"/>
    </row>
    <row r="241" spans="2:10">
      <c r="B241" s="2"/>
      <c r="J241" s="14"/>
    </row>
    <row r="242" spans="2:10">
      <c r="B242" s="2"/>
      <c r="J242" s="14"/>
    </row>
    <row r="243" spans="2:10">
      <c r="B243" s="2"/>
      <c r="J243" s="14"/>
    </row>
    <row r="244" spans="2:10">
      <c r="B244" s="2"/>
      <c r="J244" s="14"/>
    </row>
    <row r="245" spans="2:10">
      <c r="B245" s="2"/>
      <c r="J245" s="14"/>
    </row>
    <row r="246" spans="2:10">
      <c r="B246" s="2"/>
      <c r="J246" s="14"/>
    </row>
    <row r="247" spans="2:10">
      <c r="B247" s="2"/>
      <c r="J247" s="14"/>
    </row>
    <row r="248" spans="2:10">
      <c r="B248" s="2"/>
      <c r="J248" s="14"/>
    </row>
    <row r="249" spans="2:10">
      <c r="B249" s="2"/>
      <c r="J249" s="14"/>
    </row>
    <row r="250" spans="2:10">
      <c r="B250" s="2"/>
      <c r="J250" s="14"/>
    </row>
    <row r="251" spans="2:10">
      <c r="B251" s="2"/>
      <c r="J251" s="14"/>
    </row>
    <row r="252" spans="2:10">
      <c r="B252" s="2"/>
      <c r="J252" s="14"/>
    </row>
    <row r="253" spans="2:10">
      <c r="B253" s="2"/>
      <c r="J253" s="14"/>
    </row>
    <row r="254" spans="2:10">
      <c r="B254" s="2"/>
      <c r="J254" s="14"/>
    </row>
    <row r="255" spans="2:10">
      <c r="B255" s="2"/>
      <c r="J255" s="14"/>
    </row>
    <row r="256" spans="2:10">
      <c r="B256" s="2"/>
      <c r="J256" s="14"/>
    </row>
    <row r="257" spans="2:10">
      <c r="B257" s="2"/>
      <c r="J257" s="14"/>
    </row>
    <row r="258" spans="2:10">
      <c r="B258" s="2"/>
      <c r="J258" s="14"/>
    </row>
    <row r="259" spans="2:10">
      <c r="B259" s="2"/>
      <c r="J259" s="14"/>
    </row>
    <row r="260" spans="2:10">
      <c r="B260" s="2"/>
      <c r="J260" s="14"/>
    </row>
    <row r="261" spans="2:10">
      <c r="B261" s="2"/>
      <c r="J261" s="14"/>
    </row>
    <row r="262" spans="2:10">
      <c r="B262" s="2"/>
      <c r="J262" s="14"/>
    </row>
    <row r="263" spans="2:10">
      <c r="B263" s="2"/>
      <c r="J263" s="14"/>
    </row>
    <row r="264" spans="2:10">
      <c r="B264" s="2"/>
      <c r="J264" s="14"/>
    </row>
    <row r="265" spans="2:10">
      <c r="B265" s="2"/>
      <c r="J265" s="14"/>
    </row>
    <row r="266" spans="2:10">
      <c r="B266" s="2"/>
      <c r="J266" s="14"/>
    </row>
    <row r="267" spans="2:10">
      <c r="B267" s="2"/>
      <c r="J267" s="14"/>
    </row>
    <row r="268" spans="2:10">
      <c r="B268" s="2"/>
      <c r="J268" s="14"/>
    </row>
    <row r="269" spans="2:10">
      <c r="B269" s="2"/>
      <c r="J269" s="14"/>
    </row>
    <row r="270" spans="2:10">
      <c r="B270" s="2"/>
    </row>
    <row r="271" spans="2:10">
      <c r="B271" s="2"/>
    </row>
    <row r="272" spans="2:10">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sheetData>
  <sheetProtection password="A99E" sheet="1"/>
  <mergeCells count="3">
    <mergeCell ref="D2:D6"/>
    <mergeCell ref="D1:F1"/>
    <mergeCell ref="D7: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Anexa1-IC-normare-cercetare</vt:lpstr>
      <vt:lpstr>Ramuri-Stiinta</vt:lpstr>
      <vt:lpstr>Personal didactic_RS</vt:lpstr>
      <vt:lpstr>'Anexa1-IC-normare-cercetare'!Print_Area</vt:lpstr>
      <vt:lpstr>'Anexa1-IC-normare-cercetare'!Print_Titles</vt:lpstr>
      <vt:lpstr>titlu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Velicu</dc:creator>
  <cp:lastModifiedBy>COMP</cp:lastModifiedBy>
  <cp:lastPrinted>2015-03-10T23:12:47Z</cp:lastPrinted>
  <dcterms:created xsi:type="dcterms:W3CDTF">2015-02-12T12:50:59Z</dcterms:created>
  <dcterms:modified xsi:type="dcterms:W3CDTF">2015-03-11T07:47:54Z</dcterms:modified>
</cp:coreProperties>
</file>